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UOL\root\Departments\Finance\Work\Procurement\Policy &amp; Strategy\Information Management\Transparency\2026\"/>
    </mc:Choice>
  </mc:AlternateContent>
  <xr:revisionPtr revIDLastSave="0" documentId="13_ncr:1_{7BCCEA66-8BE3-4F5C-92AF-D3C9F469E597}" xr6:coauthVersionLast="47" xr6:coauthVersionMax="47" xr10:uidLastSave="{00000000-0000-0000-0000-000000000000}"/>
  <bookViews>
    <workbookView xWindow="-120" yWindow="-120" windowWidth="29040" windowHeight="15840" xr2:uid="{00000000-000D-0000-FFFF-FFFF00000000}"/>
  </bookViews>
  <sheets>
    <sheet name="UoL Contracts Register" sheetId="1" r:id="rId1"/>
  </sheets>
  <definedNames>
    <definedName name="_xlnm._FilterDatabase" localSheetId="0" hidden="1">'UoL Contracts Register'!$A$1:$L$410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07" i="1" l="1"/>
  <c r="J395" i="1"/>
  <c r="J265" i="1" l="1"/>
  <c r="J199" i="1"/>
  <c r="J264" i="1"/>
  <c r="J159" i="1"/>
  <c r="J393" i="1"/>
  <c r="J332" i="1"/>
  <c r="J331" i="1"/>
  <c r="J250" i="1"/>
  <c r="J301" i="1"/>
  <c r="J158" i="1"/>
  <c r="J407" i="1"/>
  <c r="J47" i="1"/>
  <c r="J293" i="1"/>
  <c r="J46" i="1"/>
  <c r="J266" i="1"/>
  <c r="J263" i="1"/>
  <c r="J328" i="1"/>
  <c r="J385" i="1"/>
  <c r="J262" i="1"/>
  <c r="J397" i="1"/>
  <c r="J152" i="1"/>
  <c r="J342" i="1"/>
  <c r="J276" i="1"/>
  <c r="J39" i="1"/>
  <c r="J353" i="1"/>
  <c r="J133" i="1"/>
  <c r="J153" i="1"/>
  <c r="J398" i="1"/>
  <c r="J248" i="1"/>
  <c r="J255" i="1"/>
  <c r="J55" i="1"/>
  <c r="J354" i="1"/>
  <c r="J213" i="1"/>
  <c r="J166" i="1"/>
  <c r="J401" i="1"/>
  <c r="J206" i="1"/>
  <c r="J294" i="1"/>
  <c r="J260" i="1"/>
  <c r="J20" i="1"/>
  <c r="J57" i="1"/>
  <c r="J327" i="1"/>
  <c r="J242" i="1"/>
  <c r="J316" i="1"/>
  <c r="J280" i="1"/>
  <c r="J306" i="1"/>
  <c r="J258" i="1"/>
  <c r="J58" i="1"/>
  <c r="J277" i="1"/>
  <c r="J323" i="1"/>
  <c r="J279" i="1"/>
  <c r="J326" i="1"/>
  <c r="J310" i="1"/>
  <c r="J278" i="1"/>
  <c r="J51" i="1"/>
  <c r="J268" i="1"/>
  <c r="J321" i="1"/>
  <c r="J324" i="1"/>
  <c r="J197" i="1"/>
  <c r="J347" i="1"/>
  <c r="J140" i="1"/>
  <c r="J142" i="1"/>
  <c r="J384" i="1"/>
  <c r="J169" i="1"/>
  <c r="J30" i="1"/>
  <c r="J270" i="1"/>
  <c r="J322" i="1"/>
  <c r="J181" i="1"/>
  <c r="J137" i="1"/>
  <c r="J257" i="1"/>
  <c r="J320" i="1"/>
  <c r="J253" i="1"/>
  <c r="J346" i="1"/>
  <c r="J60" i="1"/>
  <c r="J139" i="1"/>
  <c r="J106" i="1"/>
  <c r="J165" i="1"/>
  <c r="J164" i="1"/>
  <c r="J275" i="1"/>
  <c r="J134" i="1"/>
  <c r="J282" i="1"/>
  <c r="J402" i="1"/>
  <c r="J254" i="1"/>
  <c r="J380" i="1"/>
  <c r="J245" i="1"/>
  <c r="J229" i="1"/>
  <c r="J274" i="1"/>
  <c r="J249" i="1"/>
  <c r="J344" i="1"/>
  <c r="J80" i="1"/>
  <c r="J120" i="1"/>
  <c r="J119" i="1"/>
  <c r="J300" i="1"/>
  <c r="J130" i="1"/>
  <c r="J295" i="1"/>
  <c r="J27" i="1"/>
  <c r="J78" i="1"/>
  <c r="J317" i="1"/>
  <c r="J21" i="1"/>
  <c r="J105" i="1"/>
  <c r="J104" i="1"/>
  <c r="J103" i="1"/>
  <c r="J102" i="1"/>
  <c r="J101" i="1"/>
  <c r="J100" i="1"/>
  <c r="J99" i="1"/>
  <c r="J42" i="1"/>
  <c r="J41" i="1"/>
  <c r="J151" i="1"/>
  <c r="J297" i="1"/>
  <c r="J178" i="1"/>
  <c r="J180" i="1"/>
  <c r="J305" i="1"/>
  <c r="J304" i="1"/>
  <c r="J271" i="1"/>
  <c r="J272" i="1"/>
  <c r="J125" i="1"/>
  <c r="J352" i="1"/>
  <c r="J351" i="1"/>
  <c r="J244" i="1"/>
  <c r="J296" i="1"/>
  <c r="J128" i="1"/>
  <c r="J4" i="1"/>
  <c r="J387" i="1"/>
  <c r="J288" i="1"/>
  <c r="J77" i="1"/>
  <c r="J232" i="1"/>
  <c r="J179" i="1"/>
  <c r="J124" i="1"/>
  <c r="J13" i="1"/>
  <c r="J12" i="1"/>
  <c r="J11" i="1"/>
  <c r="J269" i="1"/>
  <c r="J24" i="1"/>
  <c r="J374" i="1"/>
  <c r="J76" i="1"/>
  <c r="J345" i="1"/>
  <c r="J75" i="1"/>
  <c r="J118" i="1"/>
  <c r="J189" i="1"/>
  <c r="J117" i="1"/>
  <c r="J350" i="1"/>
  <c r="J386" i="1"/>
  <c r="J116" i="1"/>
  <c r="J366" i="1"/>
  <c r="J236" i="1"/>
  <c r="J219" i="1"/>
  <c r="J237" i="1"/>
  <c r="J234" i="1"/>
  <c r="J173" i="1"/>
  <c r="J172" i="1"/>
  <c r="J308" i="1"/>
  <c r="J225" i="1"/>
  <c r="J54" i="1"/>
  <c r="J223" i="1"/>
  <c r="J32" i="1"/>
  <c r="J19" i="1"/>
  <c r="J168" i="1"/>
  <c r="J216" i="1"/>
  <c r="J214" i="1"/>
  <c r="J18" i="1"/>
  <c r="J369" i="1"/>
  <c r="J35" i="1"/>
  <c r="J2" i="1"/>
  <c r="J17" i="1"/>
  <c r="J389" i="1"/>
  <c r="J221" i="1"/>
  <c r="J291" i="1"/>
  <c r="J298" i="1"/>
  <c r="J303" i="1"/>
  <c r="J211" i="1"/>
  <c r="J370" i="1"/>
  <c r="J170" i="1"/>
  <c r="J359" i="1"/>
  <c r="J167" i="1"/>
  <c r="J365" i="1"/>
  <c r="J195" i="1"/>
  <c r="J194" i="1"/>
  <c r="J193" i="1"/>
  <c r="J192" i="1"/>
  <c r="J191" i="1"/>
  <c r="J383" i="1"/>
  <c r="J240" i="1"/>
  <c r="J235" i="1"/>
  <c r="J186" i="1"/>
  <c r="J364" i="1"/>
  <c r="J215" i="1"/>
  <c r="J256" i="1"/>
  <c r="J379" i="1"/>
  <c r="J6" i="1"/>
  <c r="J50" i="1"/>
  <c r="J10" i="1"/>
  <c r="J73" i="1"/>
  <c r="J90" i="1"/>
  <c r="J72" i="1"/>
  <c r="J71" i="1"/>
  <c r="J208" i="1"/>
  <c r="J70" i="1"/>
  <c r="J69" i="1"/>
  <c r="J49" i="1"/>
  <c r="J9" i="1"/>
  <c r="J141" i="1"/>
  <c r="J335" i="1"/>
  <c r="J338" i="1"/>
  <c r="J375" i="1"/>
  <c r="J410" i="1"/>
  <c r="J267" i="1"/>
  <c r="J68" i="1"/>
  <c r="J45" i="1"/>
  <c r="J202" i="1"/>
  <c r="J372" i="1"/>
  <c r="J132" i="1"/>
  <c r="J59" i="1"/>
  <c r="J408" i="1"/>
  <c r="J396" i="1"/>
  <c r="J155" i="1"/>
  <c r="J37" i="1"/>
  <c r="J34" i="1"/>
  <c r="J33" i="1"/>
  <c r="J26" i="1"/>
  <c r="J371" i="1"/>
  <c r="J127" i="1"/>
  <c r="J175" i="1"/>
  <c r="J97" i="1"/>
  <c r="K126" i="1"/>
  <c r="J89" i="1"/>
  <c r="J230" i="1"/>
  <c r="J201" i="1"/>
  <c r="J382" i="1"/>
  <c r="J400" i="1"/>
  <c r="J67" i="1"/>
  <c r="J336" i="1"/>
  <c r="J66" i="1"/>
  <c r="J87" i="1"/>
  <c r="J339" i="1"/>
  <c r="J112" i="1"/>
  <c r="J174" i="1"/>
  <c r="J28" i="1"/>
  <c r="J183" i="1"/>
  <c r="J109" i="1"/>
  <c r="J108" i="1"/>
  <c r="J162" i="1"/>
  <c r="J65" i="1"/>
  <c r="J196" i="1"/>
  <c r="J205" i="1"/>
  <c r="J88" i="1"/>
  <c r="J224" i="1"/>
  <c r="J290" i="1"/>
  <c r="J161" i="1"/>
  <c r="J52" i="1"/>
  <c r="J182" i="1"/>
  <c r="J200" i="1"/>
  <c r="J64" i="1"/>
  <c r="J160" i="1"/>
  <c r="J111" i="1"/>
  <c r="J185" i="1"/>
  <c r="J403" i="1"/>
  <c r="J171" i="1"/>
  <c r="J177" i="1"/>
  <c r="J281" i="1"/>
  <c r="J184" i="1"/>
</calcChain>
</file>

<file path=xl/sharedStrings.xml><?xml version="1.0" encoding="utf-8"?>
<sst xmlns="http://schemas.openxmlformats.org/spreadsheetml/2006/main" count="2376" uniqueCount="1292">
  <si>
    <t>LUV No.</t>
  </si>
  <si>
    <t>Contract</t>
  </si>
  <si>
    <t>Contract Description</t>
  </si>
  <si>
    <t xml:space="preserve">Supplier(s) </t>
  </si>
  <si>
    <t>Co. Reg No.</t>
  </si>
  <si>
    <t>Contract Start</t>
  </si>
  <si>
    <t>Contract End</t>
  </si>
  <si>
    <t>Annual Contract Value 
(£ incl. VAT)</t>
  </si>
  <si>
    <t>Total Contract Value 
(£ incl. VAT)</t>
  </si>
  <si>
    <t>Remaining Extension Option (Months)</t>
  </si>
  <si>
    <t>Catering</t>
  </si>
  <si>
    <t>Domestic</t>
  </si>
  <si>
    <t>Estates</t>
  </si>
  <si>
    <t>Furniture</t>
  </si>
  <si>
    <t>IT &amp; Telecomms</t>
  </si>
  <si>
    <t>Laboratory &amp; Medical</t>
  </si>
  <si>
    <t>Catering Supplies</t>
  </si>
  <si>
    <t>Library</t>
  </si>
  <si>
    <t xml:space="preserve">Catering Equipment, incl. Maintenance
</t>
  </si>
  <si>
    <t>Office Supplies</t>
  </si>
  <si>
    <t xml:space="preserve">Catering Services
</t>
  </si>
  <si>
    <t>Postal Services</t>
  </si>
  <si>
    <t>Dom - Cleaning &amp; Janitorial Supplies</t>
  </si>
  <si>
    <t>Professional Services</t>
  </si>
  <si>
    <t>Dom - PPE</t>
  </si>
  <si>
    <t>Travel &amp; Accommodation</t>
  </si>
  <si>
    <t>Estates - Buildings</t>
  </si>
  <si>
    <t>Miscellaneous</t>
  </si>
  <si>
    <t>Estates - FM</t>
  </si>
  <si>
    <t>Estates - Maintenance</t>
  </si>
  <si>
    <t>Estates - Safety &amp; Security</t>
  </si>
  <si>
    <t>Estates - Transport (Hire/Lease/Purchase/Maint.)</t>
  </si>
  <si>
    <t>Estates - Utilities</t>
  </si>
  <si>
    <t>Furniture - Soft Furnishings</t>
  </si>
  <si>
    <t>IT - Computer Supplies &amp; Services</t>
  </si>
  <si>
    <t>IT - Telecommunications</t>
  </si>
  <si>
    <t>Lab - Supplies &amp; Services</t>
  </si>
  <si>
    <t>Lab - Medical, Surgical, Nursing Supplies/Services</t>
  </si>
  <si>
    <t>Library - Books</t>
  </si>
  <si>
    <t>Library - Journals</t>
  </si>
  <si>
    <t>Library Services</t>
  </si>
  <si>
    <t>Office - Promotional Goods &amp; Services</t>
  </si>
  <si>
    <t>Office - Stationery &amp; Office Supplies</t>
  </si>
  <si>
    <t>Postal - Courier</t>
  </si>
  <si>
    <t>Postal - Franking Machines</t>
  </si>
  <si>
    <t>Prof - Audit Services</t>
  </si>
  <si>
    <t>Prof - Insurance</t>
  </si>
  <si>
    <t>Prof - Legal Services</t>
  </si>
  <si>
    <t>Prof - Recruitment</t>
  </si>
  <si>
    <t>Prof- Other Professional ‘Bought –In Services’</t>
  </si>
  <si>
    <t>Travel - Hotel Accommodation</t>
  </si>
  <si>
    <t>Travel - Rail / Sea / Air Travel</t>
  </si>
  <si>
    <t>Travel - Student Travel</t>
  </si>
  <si>
    <t>LUV00678</t>
  </si>
  <si>
    <t>Post Graduate Research Management System for UoL</t>
  </si>
  <si>
    <t>06533017</t>
  </si>
  <si>
    <t>Centrebus North Limited</t>
  </si>
  <si>
    <t>05649134</t>
  </si>
  <si>
    <t>STA International Ltd</t>
  </si>
  <si>
    <t>LUV00836</t>
  </si>
  <si>
    <t>Internal Audit Services</t>
  </si>
  <si>
    <t>Pricewaterhouse Coopers LLP UK</t>
  </si>
  <si>
    <t>OC319841</t>
  </si>
  <si>
    <t>LUV00806</t>
  </si>
  <si>
    <t xml:space="preserve">Ask4 Residential Managed Communications </t>
  </si>
  <si>
    <t>TET Ltd (Ask4 Ltd)</t>
  </si>
  <si>
    <t>01923808</t>
  </si>
  <si>
    <t>Danielle Brown Sports Centre CHP servicing contract</t>
  </si>
  <si>
    <t>Baxi Heating</t>
  </si>
  <si>
    <t>03879156</t>
  </si>
  <si>
    <t>LUV00867</t>
  </si>
  <si>
    <t>Energy Management</t>
  </si>
  <si>
    <t>The Energy Consortium</t>
  </si>
  <si>
    <t>04722107</t>
  </si>
  <si>
    <t>Patent Attorneys</t>
  </si>
  <si>
    <t>KWS SAAT SE and CO KGaA</t>
  </si>
  <si>
    <t>Circuit Launderette Services Ltd</t>
  </si>
  <si>
    <t>Softcat plc</t>
  </si>
  <si>
    <t>02174990</t>
  </si>
  <si>
    <t>Dell Corporation Limited</t>
  </si>
  <si>
    <t>03663128</t>
  </si>
  <si>
    <t>Academia</t>
  </si>
  <si>
    <t>04771037</t>
  </si>
  <si>
    <t>International Recruitment Agents</t>
  </si>
  <si>
    <t>Various</t>
  </si>
  <si>
    <t>LUV00937</t>
  </si>
  <si>
    <t>IT software for use in the remote assessment of clinical skills as required of students undertaking programmes in Medicine, Midwifery, Nursing and Physiotherapy</t>
  </si>
  <si>
    <t>MyKnowledgeMap</t>
  </si>
  <si>
    <t>LUV01069</t>
  </si>
  <si>
    <t>Examsoft Inc.</t>
  </si>
  <si>
    <t>HEAT Subscription – 4 Years</t>
  </si>
  <si>
    <t>Annual Maintenance of CHP and Absorption Chiller at Nixon Court and Glenfield Hospital</t>
  </si>
  <si>
    <t xml:space="preserve">Centrica </t>
  </si>
  <si>
    <t>Sevron Ltd</t>
  </si>
  <si>
    <t>Provision of Gowning for Ceremonies</t>
  </si>
  <si>
    <t>Ede and Ravenscroft</t>
  </si>
  <si>
    <t>00424854</t>
  </si>
  <si>
    <t>LUV00843</t>
  </si>
  <si>
    <t>Lease of 2 x tipper vans for grounds maintenance</t>
  </si>
  <si>
    <t>Days Fleet</t>
  </si>
  <si>
    <t>LUV00998</t>
  </si>
  <si>
    <t>Maintenance of Lifts</t>
  </si>
  <si>
    <t>Kone Plc</t>
  </si>
  <si>
    <t>Loreus Ltd</t>
  </si>
  <si>
    <t>Electronic purchasing catalogue used for smarter purchasing</t>
  </si>
  <si>
    <t>Electronic Purchasing Catelogue used for Smarter Purchasing</t>
  </si>
  <si>
    <t>One Advanced</t>
  </si>
  <si>
    <t>02890957</t>
  </si>
  <si>
    <t>LUV00994</t>
  </si>
  <si>
    <t>Research Information Management System</t>
  </si>
  <si>
    <t>Worktribe Ltd</t>
  </si>
  <si>
    <t>04576074</t>
  </si>
  <si>
    <t>LUV00804</t>
  </si>
  <si>
    <t>Winter Gritting Services</t>
  </si>
  <si>
    <t>Mitie Landscapes</t>
  </si>
  <si>
    <t>01383623</t>
  </si>
  <si>
    <t>Lease Buggy for Facilities Residences in estates and Digital Services</t>
  </si>
  <si>
    <t>Bradshaw Electric Vehicles</t>
  </si>
  <si>
    <t>Reed Specialist Recruitment Ltd</t>
  </si>
  <si>
    <t>SPSS</t>
  </si>
  <si>
    <t>Service contract for one Infrared Fourier Spectrometer (IFS 125HR) and associated parts</t>
  </si>
  <si>
    <t>Bruker UK Ltd</t>
  </si>
  <si>
    <t>00923986</t>
  </si>
  <si>
    <t>Provision of an eTendering portal, Delta</t>
  </si>
  <si>
    <t>BiP Solutions Ltd</t>
  </si>
  <si>
    <t>LUV01018</t>
  </si>
  <si>
    <t>The Provision of Planned and Reactive Maintenance to Fire Fighting Equipment</t>
  </si>
  <si>
    <t>Fire Proof Ltd</t>
  </si>
  <si>
    <t>04379632</t>
  </si>
  <si>
    <t>LUV01317</t>
  </si>
  <si>
    <t>Churchill Contract Services Ltd</t>
  </si>
  <si>
    <t>Supply of dHCI Nimble Solution for Digital Services</t>
  </si>
  <si>
    <t>DTP Group Plc</t>
  </si>
  <si>
    <t xml:space="preserve">Provision of confidential shredding service </t>
  </si>
  <si>
    <t>ShredPro Limited</t>
  </si>
  <si>
    <t>Schneider Electric</t>
  </si>
  <si>
    <t>Microsoft Azure</t>
  </si>
  <si>
    <t>Phoenix Software Limited</t>
  </si>
  <si>
    <t>02548628</t>
  </si>
  <si>
    <t>JISC</t>
  </si>
  <si>
    <t>Proquest LLC</t>
  </si>
  <si>
    <t>LUV00899</t>
  </si>
  <si>
    <t>Maintenance and repair to the University's building management system</t>
  </si>
  <si>
    <t>LUV01016</t>
  </si>
  <si>
    <t>The Provision of Service, Repair and MOT of University Owned Vehicles</t>
  </si>
  <si>
    <t>Ford and Slater Ltd</t>
  </si>
  <si>
    <t>LUV01008</t>
  </si>
  <si>
    <t>The Provision of Planned and Reactive Maintenance to Water Boosters, Pressurisation Units and Sump Pumps</t>
  </si>
  <si>
    <t>A T Services Ltd</t>
  </si>
  <si>
    <t>Glide Fibre Ltd</t>
  </si>
  <si>
    <t>CriticalArc Ltd</t>
  </si>
  <si>
    <t>08774900</t>
  </si>
  <si>
    <t>LUV01011</t>
  </si>
  <si>
    <t xml:space="preserve">Provision of Planned and Reactive Maintenance of Generators </t>
  </si>
  <si>
    <t>2120023</t>
  </si>
  <si>
    <t>Elsevier B.V.</t>
  </si>
  <si>
    <t>01982084</t>
  </si>
  <si>
    <t>External Audit Services</t>
  </si>
  <si>
    <t>BDO LLP</t>
  </si>
  <si>
    <t>OC305127</t>
  </si>
  <si>
    <t>Recruitment Software Renewal</t>
  </si>
  <si>
    <t>ITS Software Systems Ltd T/A Eploy</t>
  </si>
  <si>
    <t>04583888</t>
  </si>
  <si>
    <t>Air Projects Ltd</t>
  </si>
  <si>
    <t>VMware Licences</t>
  </si>
  <si>
    <t>Academia Ltd</t>
  </si>
  <si>
    <t>Oxford University Press</t>
  </si>
  <si>
    <t>LUV01077</t>
  </si>
  <si>
    <t>Ethics RM</t>
  </si>
  <si>
    <t>Ethics RM Software</t>
  </si>
  <si>
    <t>Infonetica Ltd</t>
  </si>
  <si>
    <t>04503405</t>
  </si>
  <si>
    <t>LUV01104</t>
  </si>
  <si>
    <t>White Goods and Associated Electrical Appliances</t>
  </si>
  <si>
    <t>Supply of White Goods and Associated Electrical Appliances</t>
  </si>
  <si>
    <t>Stearn Electric</t>
  </si>
  <si>
    <t>00201097</t>
  </si>
  <si>
    <t>LUV01093</t>
  </si>
  <si>
    <t xml:space="preserve">2022-27 Service and Support Contract for aM&amp;T System </t>
  </si>
  <si>
    <t>5 year services and support maintenance contract for automated metering and recording system</t>
  </si>
  <si>
    <t>Energy Metering Technology Limited</t>
  </si>
  <si>
    <t>LUV01107</t>
  </si>
  <si>
    <t>Living Wall Maintenance</t>
  </si>
  <si>
    <t>Viritopia Ltd</t>
  </si>
  <si>
    <t>Siemens software maintenance renewal</t>
  </si>
  <si>
    <t>LUV01023</t>
  </si>
  <si>
    <t>Provision of new gym equipment</t>
  </si>
  <si>
    <t>Provision of new gym equipment at DB and RB Sports Centres.</t>
  </si>
  <si>
    <t>Life Fitness (UK) Ltd</t>
  </si>
  <si>
    <t>2747223</t>
  </si>
  <si>
    <t>LUV01085</t>
  </si>
  <si>
    <t>Provision of Arboricultural Services</t>
  </si>
  <si>
    <t>George Walker (tree care) Ltd</t>
  </si>
  <si>
    <t>Supply of Window Coverings</t>
  </si>
  <si>
    <t>Bridge Contract Solutions Ltd, Custom Group, Herbert Parkinson Ltd, Milly Contract Furnishings Ltd, Skopos Fabrics, Thomas Kneale Ltd</t>
  </si>
  <si>
    <t>Bedding and Bathroom Textiles and Associated Student Accommodation Products</t>
  </si>
  <si>
    <t>Dark Blue International Ltd, Gailarde Ltd, Noahs Box Ltd, Thomas Kneale Ltd</t>
  </si>
  <si>
    <t>Managed launderette at Freemans Common accommodation</t>
  </si>
  <si>
    <t>Hoist PPM and Repair Space Park</t>
  </si>
  <si>
    <t>Maintenance and repair of Space Park Hoists</t>
  </si>
  <si>
    <t>Hoist UK</t>
  </si>
  <si>
    <t>05999459</t>
  </si>
  <si>
    <t>Tophat annual renewal</t>
  </si>
  <si>
    <t>TopHat</t>
  </si>
  <si>
    <t>MPharm Accreditation</t>
  </si>
  <si>
    <t>Payments to the PSRB for pharmacy, the General Pharmaceutical Council (GPhC) to complete accreditation of the planned MPharm prgramme at the UofL.</t>
  </si>
  <si>
    <t>General Pharmaceutical Council (GPhC)</t>
  </si>
  <si>
    <t>Oxford Law Trove - complete law collection</t>
  </si>
  <si>
    <t>LUV00925</t>
  </si>
  <si>
    <t>University fo Leicester Medical School Body Donation Programme</t>
  </si>
  <si>
    <t>Central England Co-Operative Funeralcare</t>
  </si>
  <si>
    <t>IP10143R</t>
  </si>
  <si>
    <t>Citizen Recognition Scheme</t>
  </si>
  <si>
    <t>Amazon EU S.à r.l</t>
  </si>
  <si>
    <t>Virgin Media</t>
  </si>
  <si>
    <t>LUV01091</t>
  </si>
  <si>
    <t>Figshare Institutional Repository</t>
  </si>
  <si>
    <t>Supply of Research Data Management and Publications Repository System</t>
  </si>
  <si>
    <t>Digital Science &amp; Research Solutions Inc</t>
  </si>
  <si>
    <t>LUV01114</t>
  </si>
  <si>
    <t>Translation, Interpretation and Transcription Service (including BSL)</t>
  </si>
  <si>
    <t>Provision of Translation, Interpretation and Transcription Service (including BSL) to the University</t>
  </si>
  <si>
    <t>Language Line Limited</t>
  </si>
  <si>
    <t>04823110</t>
  </si>
  <si>
    <t>Lecture Capture Software</t>
  </si>
  <si>
    <t>Panopto Lecture Capture software</t>
  </si>
  <si>
    <t xml:space="preserve">UoL HPC Replacement </t>
  </si>
  <si>
    <t>To replace the University of Leicester's current High Performance Computing service (HPC)</t>
  </si>
  <si>
    <t>Hewlett Packard Limited</t>
  </si>
  <si>
    <t>00690597</t>
  </si>
  <si>
    <t>LUV01052</t>
  </si>
  <si>
    <t>The Provision of Planned and Reactive Maintenance of High Voltage Cables</t>
  </si>
  <si>
    <t>Central Power Ltd</t>
  </si>
  <si>
    <t>Tribal (SITS)</t>
  </si>
  <si>
    <t>Tribal Education Ltd</t>
  </si>
  <si>
    <t>04128850</t>
  </si>
  <si>
    <t>JISC Eduserv</t>
  </si>
  <si>
    <t>The Financial Times Ltd</t>
  </si>
  <si>
    <t>00227590</t>
  </si>
  <si>
    <t xml:space="preserve">Sewage stations PPM </t>
  </si>
  <si>
    <t>Metric Services</t>
  </si>
  <si>
    <t>LUV01088</t>
  </si>
  <si>
    <t>Provision of Marquee Hire</t>
  </si>
  <si>
    <t>Kingsmead Marquees Ltd, Relocatable Ltd, Simon Florey and Son Marquee Hire Ltd</t>
  </si>
  <si>
    <t>Non-Half Hourly Meter Operator (MOP) Contract</t>
  </si>
  <si>
    <t>EDF Energy Customers Limited</t>
  </si>
  <si>
    <t>LUV01099</t>
  </si>
  <si>
    <t>Maintenance and Repair of compressed gas systems</t>
  </si>
  <si>
    <t>Medical and Industrial Gas Services Ltd</t>
  </si>
  <si>
    <t>Module Evaluation Software (Evasys)</t>
  </si>
  <si>
    <t>Electric Paper Limited</t>
  </si>
  <si>
    <t>LUV01086</t>
  </si>
  <si>
    <t>04938980</t>
  </si>
  <si>
    <t>Mediation Services</t>
  </si>
  <si>
    <t>Provision of Mediation Services (informal resolution pathway) between students</t>
  </si>
  <si>
    <t>James Donovan (Conflict Resolution UK)</t>
  </si>
  <si>
    <t>LUV01063</t>
  </si>
  <si>
    <t>Contract for the supply of cleaning and janitorial items</t>
  </si>
  <si>
    <t>Bunzl Cleaning and Hygiene Supplies</t>
  </si>
  <si>
    <t>LUV01100</t>
  </si>
  <si>
    <t xml:space="preserve">Planned and reactive maintenance to local exhaust (LEV) systems </t>
  </si>
  <si>
    <t>Walker Safety Cabinets Ltd</t>
  </si>
  <si>
    <t>Access to the Social Value Portal</t>
  </si>
  <si>
    <t>Social Value Portal Ltd</t>
  </si>
  <si>
    <t>09197997</t>
  </si>
  <si>
    <t>LUV01081 - Band 1</t>
  </si>
  <si>
    <t>Minor Works and Building Fabric Maintenance Framework - Band 1 (£0 - £250k)</t>
  </si>
  <si>
    <t>Brown &amp; Kirby Ltd, Brown &amp; Shaw (Builders) Ltd, C. Henry &amp; Sons Ltd, GD Building Services Ltd, Cardo (Central) Limited, Oliveti Construction Ltd, Renovation &amp; Refurbishment Specialists Ltd</t>
  </si>
  <si>
    <t>LUV01081 - Band 2</t>
  </si>
  <si>
    <t>Minor Works and Building Fabric Maintenance Framework - Band 2 (£250k - £1m)</t>
  </si>
  <si>
    <t>Brown &amp; Kirby Ltd, Brown &amp; Shaw (Builders) Ltd, C. Henry &amp; Sons Ltd, GD Building Services Ltd, Oliveti Construction Ltd</t>
  </si>
  <si>
    <t>LUV01081 - Band 3</t>
  </si>
  <si>
    <t>Minor Works and Building Fabric Maintenance Framework - Band 3 (£1m - £2.5m)</t>
  </si>
  <si>
    <t>Brown &amp; Kirby Ltd,C Henry &amp; Sons Ltd, Deeley Construction Ltd</t>
  </si>
  <si>
    <t>LUV01112</t>
  </si>
  <si>
    <t>Framework for fire door inspections</t>
  </si>
  <si>
    <t>Adaston Ltd, PFP Alliance Ltd, Rider Levett Bucknall (UK) Ltd, Ventro Ltd</t>
  </si>
  <si>
    <t>Into University Partnership</t>
  </si>
  <si>
    <t>Partnership Agreement to fund with DMU a centre (co-branded) in order to increase participation in Higher Education</t>
  </si>
  <si>
    <t>Into University</t>
  </si>
  <si>
    <t>LUV00993</t>
  </si>
  <si>
    <t>Business Travel Management Service for Student &amp; Group Travel</t>
  </si>
  <si>
    <t>StudyLink Tours</t>
  </si>
  <si>
    <t>02665024</t>
  </si>
  <si>
    <t>02738472</t>
  </si>
  <si>
    <t>GPS Pitch Marking system - Lease of Equipment</t>
  </si>
  <si>
    <t xml:space="preserve">6 year lease of the turf tank gps marking system for our grass pitches </t>
  </si>
  <si>
    <t>Turf Tank UK</t>
  </si>
  <si>
    <t>LUV01051</t>
  </si>
  <si>
    <t>Provision of Vending Machines for snacks and hot and cold drinks</t>
  </si>
  <si>
    <t>Concession Agreement for the Provision of Vending Machines for Snacks and Hot and Cold Drinks and other goods as appropriate at the University of Leicester</t>
  </si>
  <si>
    <t>Selecta UK Ltd</t>
  </si>
  <si>
    <t>02605313</t>
  </si>
  <si>
    <t>Traka Key Security</t>
  </si>
  <si>
    <t>To provide high security cabinets to manage the storage and issue of master keys across the estate</t>
  </si>
  <si>
    <t>ASSA ABLOY Global Solutions UK</t>
  </si>
  <si>
    <t>Shuttleworth software renewal</t>
  </si>
  <si>
    <t>Shuttleworth software used in print services annual renewal</t>
  </si>
  <si>
    <t>Eprod Software B.V.</t>
  </si>
  <si>
    <t>Steam Boiler Water Treatment</t>
  </si>
  <si>
    <t>PPM for the Steam Boiler Water Treatment and supply of Chemicals</t>
  </si>
  <si>
    <t>Deep Blue Water Ltd</t>
  </si>
  <si>
    <t>4387387</t>
  </si>
  <si>
    <t>TALIS ASpire Plus reading list software subscription</t>
  </si>
  <si>
    <t>Talis Education Limited</t>
  </si>
  <si>
    <t>Business Travel Management Service for Staff</t>
  </si>
  <si>
    <t>Full travel management service for staff and PGR travel</t>
  </si>
  <si>
    <t>Clarity Business Travel</t>
  </si>
  <si>
    <t>07413801</t>
  </si>
  <si>
    <t>Fire Safety Training</t>
  </si>
  <si>
    <t>West Midlands Fire Service</t>
  </si>
  <si>
    <t>12511849</t>
  </si>
  <si>
    <t xml:space="preserve">Appointment of West Midlands Fire Service as Primary Authority (Direct Partnership) for Fire Safety Regulations as per DfBEIS </t>
  </si>
  <si>
    <t>Timetabling software</t>
  </si>
  <si>
    <t>Scientia timetabling software including upgrade to SaaS platform</t>
  </si>
  <si>
    <t>Softcat</t>
  </si>
  <si>
    <t>LUV01142</t>
  </si>
  <si>
    <t>The provision of rating consultancy services</t>
  </si>
  <si>
    <t>Avison Young (Uk) Ltd</t>
  </si>
  <si>
    <t>LUV01135</t>
  </si>
  <si>
    <t>Contract for the Provision of Washroom Services</t>
  </si>
  <si>
    <t>Rentokil Initial UK plc</t>
  </si>
  <si>
    <t>LUV01130</t>
  </si>
  <si>
    <t xml:space="preserve">The provision of repair and maintenance of automated windows </t>
  </si>
  <si>
    <t>Building Control Specialists Ltd</t>
  </si>
  <si>
    <t>Thermo Fisher Scientific</t>
  </si>
  <si>
    <t>JISC HE Subscription</t>
  </si>
  <si>
    <t>JISC Subscription for Higher Education Institutions (connectivity services inc. Janet, Trust &amp; Identify, Cyber Security Services, Collaborative Technoogies,Cloud and Data Centre Services &amp; Professional Services.</t>
  </si>
  <si>
    <t>AFD software - Postcode and Phone lookup and validation</t>
  </si>
  <si>
    <t>AFD Software Ltd</t>
  </si>
  <si>
    <t xml:space="preserve">Graphpad Prism software </t>
  </si>
  <si>
    <t>GraphPad Software, LLC</t>
  </si>
  <si>
    <t>Government Procurement Card (GPC)</t>
  </si>
  <si>
    <t>Government Procurement Card (GPC6)</t>
  </si>
  <si>
    <t>Barclays Bank plc</t>
  </si>
  <si>
    <t>Executive Coach Hire</t>
  </si>
  <si>
    <t>University wide framework contract for the provision of executive coach hire services</t>
  </si>
  <si>
    <t>Roberts Travel Group
Woods Coaches
Ausden Clark Group
Vectare Limited</t>
  </si>
  <si>
    <t>Legal Advice for Freemans Common project</t>
  </si>
  <si>
    <t>Pinsent Masons LLP</t>
  </si>
  <si>
    <t>OC333653</t>
  </si>
  <si>
    <t>Unitemps Franchise Agreement</t>
  </si>
  <si>
    <t>Unitemps Franchise Agreement for recruitment software, and Unitemps branded merchandise.</t>
  </si>
  <si>
    <t>Warwick University Enterprises Limited (Unitemps)</t>
  </si>
  <si>
    <t>LUV01125</t>
  </si>
  <si>
    <t>Provision of sportswear</t>
  </si>
  <si>
    <t>Provision of On Field and Representative Kit and Off-Field wear, Training Kit &amp; Merchandise Range</t>
  </si>
  <si>
    <t>Kukri GB Ltd</t>
  </si>
  <si>
    <t>Student Uniforms</t>
  </si>
  <si>
    <t>Grahame Gardner Ltd</t>
  </si>
  <si>
    <t>LUV01128</t>
  </si>
  <si>
    <t>Framework Agreement for the Provision of Plant (With Operator)</t>
  </si>
  <si>
    <t>AE Faulks Ltd, Ambion Contractors Ltd, P. Flannery Plant Hire (Oval) Ltd, Plantforce Rentals Ltd, Planters (Leicester) Limited</t>
  </si>
  <si>
    <t>LUV01067</t>
  </si>
  <si>
    <t>The provision of Temporary Supply of Electricity and Heat to University of Leicester Buildings</t>
  </si>
  <si>
    <t xml:space="preserve">Aggreko UK Ltd </t>
  </si>
  <si>
    <t>LUV01180</t>
  </si>
  <si>
    <t>Supply of Butchered Meat and Poultry</t>
  </si>
  <si>
    <t>Owen Taylor &amp; Sons Ltd</t>
  </si>
  <si>
    <t>LUV01154</t>
  </si>
  <si>
    <t>Framework Agreement for the Provision of Gutter Cleaning Services</t>
  </si>
  <si>
    <t xml:space="preserve">MINT Commercial Ltd, Inspired Access Solutions Ltd </t>
  </si>
  <si>
    <t>LUV01098</t>
  </si>
  <si>
    <t xml:space="preserve">Provision of Planned and Reactive Maintenance of Solar Photovoltaic Panels    </t>
  </si>
  <si>
    <t>CM Ward Ltd</t>
  </si>
  <si>
    <t>LUV01127</t>
  </si>
  <si>
    <t>Fixed Wire Testing</t>
  </si>
  <si>
    <t>Guardian Electrical Compliance Ltd</t>
  </si>
  <si>
    <t>11900080</t>
  </si>
  <si>
    <t>Carl Zeiss Ltd</t>
  </si>
  <si>
    <t>LUV01184</t>
  </si>
  <si>
    <t>University of Leicester Managed Print - Link 3: IT Hardware and Services (Digital Workplace: Hardware)</t>
  </si>
  <si>
    <t>The provision of a central managed print service, which includes the provision of multi-function printers, their associated supplies and support. Lease for MFD's.</t>
  </si>
  <si>
    <t>BNP Paribas Leasing Solutions</t>
  </si>
  <si>
    <t>The provision of a central managed print service, which includes the provision of multi-function printers, their associated supplies and support. For the demand put through the MFDs (click rate/ servicing etc).</t>
  </si>
  <si>
    <t>Desk Top Publishing Company</t>
  </si>
  <si>
    <t>LUV01119</t>
  </si>
  <si>
    <t>The provision of RCD and RCBO Testing</t>
  </si>
  <si>
    <t>Electrical Test (Midlands) Limited</t>
  </si>
  <si>
    <t>LUV01153</t>
  </si>
  <si>
    <t>The provision of roadwork and groundworks (civils)</t>
  </si>
  <si>
    <t>Martin Cowman Ltd, JJ Gilleran Ltd, Trueline Midlands Ltd</t>
  </si>
  <si>
    <t>LUV01152</t>
  </si>
  <si>
    <t>The provision of remedial works to existing fire doors</t>
  </si>
  <si>
    <t xml:space="preserve">AirFire Control Ltd, AJM &amp; Co Ltd, Checkmate Fire Solutions Ltd, Neo Property Solutions Limited </t>
  </si>
  <si>
    <t>LUV01146</t>
  </si>
  <si>
    <t xml:space="preserve">The provision of planned and reactive maintenance of gas fired boilers and water heaters and building gas tightness tests </t>
  </si>
  <si>
    <t>Ashwell Maintenance Limited</t>
  </si>
  <si>
    <t>Crowndale Food Services Ltd</t>
  </si>
  <si>
    <t>LUV01186</t>
  </si>
  <si>
    <t>Provision of Catering Disposables</t>
  </si>
  <si>
    <t>Provision of Catering Disposables and Reusable Alternatives to Disposables</t>
  </si>
  <si>
    <t>Catering 24 Ltd</t>
  </si>
  <si>
    <t>03640170</t>
  </si>
  <si>
    <t>LUV01181</t>
  </si>
  <si>
    <t>Supply of sustainable period products</t>
  </si>
  <si>
    <t>Hey Girls CIC</t>
  </si>
  <si>
    <t>LUV01079</t>
  </si>
  <si>
    <t>Provision of Innovative Vending Services</t>
  </si>
  <si>
    <t>Yumchop Foods Ltd</t>
  </si>
  <si>
    <t>PAS Administration</t>
  </si>
  <si>
    <t>Barclay Banking Services to the University</t>
  </si>
  <si>
    <t>Barclays Bank Plc</t>
  </si>
  <si>
    <t>00048839</t>
  </si>
  <si>
    <t>LUV01191</t>
  </si>
  <si>
    <t>Print Room Printing Solutions</t>
  </si>
  <si>
    <t>Supply, servicing and maintenance of Print Room printers, scanners and associated licences</t>
  </si>
  <si>
    <t>Xerox (UK) Limited</t>
  </si>
  <si>
    <t>LUV01121</t>
  </si>
  <si>
    <t>The provision of Telephony maintenance and support Inc. College Court</t>
  </si>
  <si>
    <t>Maintenance of the Atos Unify OpenScape Voice (OSV) telephony solution</t>
  </si>
  <si>
    <t>Beckett Telecom</t>
  </si>
  <si>
    <t>Hire of Leicester squash clubs courts</t>
  </si>
  <si>
    <t>Leicester Squash Club Limited</t>
  </si>
  <si>
    <t>00674187</t>
  </si>
  <si>
    <t>Lexis Plus package - Academic Database subscription</t>
  </si>
  <si>
    <t>Lexis Nexis</t>
  </si>
  <si>
    <t>07416642</t>
  </si>
  <si>
    <t>LUV01194</t>
  </si>
  <si>
    <t>Microsoft Licenses (EES agreement)</t>
  </si>
  <si>
    <t>Supply of Microsoft Licences</t>
  </si>
  <si>
    <t xml:space="preserve">Microsoft Unified Support Contract </t>
  </si>
  <si>
    <t>Reactive and proactive support services for Microsoft products and services - desktop, on-premise (campus) hosted services, Microsoft 365 (Office 365, Sharepoint, Teams, etc) and Dynamics and wider ecosystem.</t>
  </si>
  <si>
    <t>Microsoft Limited</t>
  </si>
  <si>
    <t>01624297</t>
  </si>
  <si>
    <t>LUV01162</t>
  </si>
  <si>
    <t>Virtual Learning Environment Platform (Blackboard)</t>
  </si>
  <si>
    <t>TET Ltd</t>
  </si>
  <si>
    <t>VoiceThread</t>
  </si>
  <si>
    <t>An interactive collaboration and sharing tool that enables students to build online presentations by adding images, documents, and videos, and other media to which other users can add comments for discussion</t>
  </si>
  <si>
    <t>VoiceThread Inc.</t>
  </si>
  <si>
    <t>Class Collaborate</t>
  </si>
  <si>
    <t>A real-time web conferencing tool accessed from within Blackboard and allows users to share audio and video as well as files and applications</t>
  </si>
  <si>
    <t>Class Technologies</t>
  </si>
  <si>
    <t>LUV00992</t>
  </si>
  <si>
    <t xml:space="preserve">Marketing Services </t>
  </si>
  <si>
    <t>Marketing Services
Lot 1:  Video/TV Shoots and Photography
Lot 2:  Creative/Design/Campaigns</t>
  </si>
  <si>
    <t>LUV01028 - Lot1</t>
  </si>
  <si>
    <t>Data Cabling and Telephony Framework - Lot 1 Small Twisted Pair Works (under £20,000)</t>
  </si>
  <si>
    <t>Network Installation Solutions Ltd, Phoenix Networks Communications Ltd, NG Bailey  IT Services,  Scenariio Ltd</t>
  </si>
  <si>
    <t>LUV01028 - Lot2</t>
  </si>
  <si>
    <t>Data Cabling and Telephony Framework - Lot 2 – Large Twisted Pair Works (£20,000 - £500,000)</t>
  </si>
  <si>
    <t>Mikrolink Telecommunication UK Limited, Network Installation Solutions Ltd, Phoenix Networks Communications Ltd, NG Bailey  IT Services,  Scenariio Ltd</t>
  </si>
  <si>
    <t>LUV01028 - Lot3</t>
  </si>
  <si>
    <t>Data Cabling and Telephony Framework - Lot 3 – Small Fibre Works (under £20,000)</t>
  </si>
  <si>
    <t>LUV01028 - Lot4</t>
  </si>
  <si>
    <t>Data Cabling and Telephony Framework - Lot 4 – Large Fibre Works (£20,000 - £500,000)</t>
  </si>
  <si>
    <t>LUV01028 - Lot5</t>
  </si>
  <si>
    <t>Data Cabling and Telephony Framework - Lot 5 – Small Telephony Works (under £20,000)</t>
  </si>
  <si>
    <t>NG Bailey IT Services, Scenariio Ltd</t>
  </si>
  <si>
    <t>Group Income Protection for Pension Stakeholder Scheme</t>
  </si>
  <si>
    <t>Aviva Life &amp; Pensions UK Ltd</t>
  </si>
  <si>
    <t>Group Life Assurance for Pension Stakeholder Scheme</t>
  </si>
  <si>
    <t>Zurich Corporate Risk</t>
  </si>
  <si>
    <t>02456671</t>
  </si>
  <si>
    <t>EBSCO journal subscriptions</t>
  </si>
  <si>
    <t>EBSCO Information Services</t>
  </si>
  <si>
    <t>LUV01188/A</t>
  </si>
  <si>
    <t>Framework Agreement for the Provision of Mechanical Works</t>
  </si>
  <si>
    <t>Mechanical installation and repair works, including a call-out facility</t>
  </si>
  <si>
    <t>A.T Services Limited, Arthur Pollard Ltd, Ashwell Maintenance Ltd, William Freer Ltd, Technical Asset Management Ltd</t>
  </si>
  <si>
    <t>LUV01188/B</t>
  </si>
  <si>
    <t>Framework Agreement for the Provision of Electrical Works</t>
  </si>
  <si>
    <t>Electrical installation and repair works, including call-out facility</t>
  </si>
  <si>
    <t>Lowe Electrical Contractors Limited, Metric Services (Leicester) Ltd, R &amp; H Technical Services Ltd, CCSS Fire &amp; Security Ltd, Electract Ltd</t>
  </si>
  <si>
    <t>Electrical installation and repair works</t>
  </si>
  <si>
    <t>FB Ross &amp; Co Ltd</t>
  </si>
  <si>
    <t>01202709</t>
  </si>
  <si>
    <t>Supply of Liquid Helium</t>
  </si>
  <si>
    <t>Air Products Plc</t>
  </si>
  <si>
    <t>LUV01193</t>
  </si>
  <si>
    <t xml:space="preserve">Employment and background screening </t>
  </si>
  <si>
    <t>First Advantage Europe Ltd</t>
  </si>
  <si>
    <t>03422709</t>
  </si>
  <si>
    <t>Connect2cleanrooms Ltd</t>
  </si>
  <si>
    <t>LUV01173</t>
  </si>
  <si>
    <t>Online Clinical Exams for the Medical School</t>
  </si>
  <si>
    <t>Software for the medical school to administer online clinical exams</t>
  </si>
  <si>
    <t>Speedwell Software Ltd</t>
  </si>
  <si>
    <t>7759319</t>
  </si>
  <si>
    <t>SmartGo Membership</t>
  </si>
  <si>
    <t xml:space="preserve">SmartGo Membership - Travel discount for staff </t>
  </si>
  <si>
    <t>SmartGo Travel Solutions</t>
  </si>
  <si>
    <t>04133473</t>
  </si>
  <si>
    <t>Lease of Luton van with tail lift</t>
  </si>
  <si>
    <t>Lease of Luton van with tail lift over 5 years</t>
  </si>
  <si>
    <t>Alltruck plc</t>
  </si>
  <si>
    <t>03946534</t>
  </si>
  <si>
    <t>Bibliu e-textbooks</t>
  </si>
  <si>
    <t>LUV00838</t>
  </si>
  <si>
    <t>Occupational Health Physician to UoL</t>
  </si>
  <si>
    <t xml:space="preserve">OHP provision on the basis of 12 x clinics per year, to be held monthly and each clinic is 4 hours in duration. </t>
  </si>
  <si>
    <t>UHL NHS Trust</t>
  </si>
  <si>
    <t>Kubota Mower F391</t>
  </si>
  <si>
    <t>Kubota Mower F391 - lease agreement</t>
  </si>
  <si>
    <t>George Browns Limited</t>
  </si>
  <si>
    <t>Precision Contract Cleaning Services</t>
  </si>
  <si>
    <t>Management of social media channels' content and communication</t>
  </si>
  <si>
    <t>Hootsuite Inc</t>
  </si>
  <si>
    <t>08056847</t>
  </si>
  <si>
    <t>ETA Projects Ltd</t>
  </si>
  <si>
    <t>03281860</t>
  </si>
  <si>
    <t>Management of Chinese social media platforms</t>
  </si>
  <si>
    <t>PingPong Digital Ltd</t>
  </si>
  <si>
    <t>08611347</t>
  </si>
  <si>
    <t xml:space="preserve">Structural and Civil Engineering Services - Minor Works </t>
  </si>
  <si>
    <t>Diamond Wood and Shaw</t>
  </si>
  <si>
    <t>HPE (HEWLETT PACKARD ENTERPRISE) MAINTENANCE OF ‘CORE COMPUTE’ AND ‘ALICE’</t>
  </si>
  <si>
    <t>Hewlett Packard</t>
  </si>
  <si>
    <t>Business Source Premier database</t>
  </si>
  <si>
    <t>07706093</t>
  </si>
  <si>
    <t>Provision of life science products including antibodies</t>
  </si>
  <si>
    <t>Cell Signaling Technology Europe B.V.</t>
  </si>
  <si>
    <t>Provision of cleanroom clothing services for Space Park Leicester</t>
  </si>
  <si>
    <t>Elis Cleanroom Ltd</t>
  </si>
  <si>
    <t>KCS doors Ltd</t>
  </si>
  <si>
    <t>07062235</t>
  </si>
  <si>
    <t>Compliance and monitoring tool for le.ac.uk</t>
  </si>
  <si>
    <t>Monsido</t>
  </si>
  <si>
    <t>Paypal for Business</t>
  </si>
  <si>
    <t>Paypal</t>
  </si>
  <si>
    <t>10X Genomics consumbales</t>
  </si>
  <si>
    <t>10 X Genomics</t>
  </si>
  <si>
    <t>11771056</t>
  </si>
  <si>
    <t>McQuillan Boiler Services Ltd</t>
  </si>
  <si>
    <t>Provision of fuel cards and associated services for University fleet</t>
  </si>
  <si>
    <t xml:space="preserve">WEX Europe Services (UK) Limited </t>
  </si>
  <si>
    <t>08903805</t>
  </si>
  <si>
    <t>LUV01145</t>
  </si>
  <si>
    <t>UoL Employee Assistance Programme &amp; Support Services</t>
  </si>
  <si>
    <t>PAM Wellbeing Ltd</t>
  </si>
  <si>
    <t>07475231</t>
  </si>
  <si>
    <t>LUV01219</t>
  </si>
  <si>
    <t>Supply of coffee</t>
  </si>
  <si>
    <t>Cafeology ltd</t>
  </si>
  <si>
    <t>04969126</t>
  </si>
  <si>
    <t>Maintenance of coffee equipment</t>
  </si>
  <si>
    <t>LUV01044</t>
  </si>
  <si>
    <t>Monitoring of ambient and below temperatures</t>
  </si>
  <si>
    <t>Haier Biomedical UK Ltd</t>
  </si>
  <si>
    <t>07694265</t>
  </si>
  <si>
    <t>Provision of Building Safety Act Principal Designer services</t>
  </si>
  <si>
    <t>Prinicipal Designer to plan, manage and monitor the design and confirm compliance in accordance with the Building Safety Act and building regulations</t>
  </si>
  <si>
    <t>EDP Health, Safety and Environment Consultants Limited</t>
  </si>
  <si>
    <t>03799102</t>
  </si>
  <si>
    <t>Group Life Assurance (GLA) and Group Income Protection (GIP) Annual Consulting &amp; Administration Services</t>
  </si>
  <si>
    <t>Mercer Marsh Benefits Ltd</t>
  </si>
  <si>
    <t>00404370</t>
  </si>
  <si>
    <t>LUV01218</t>
  </si>
  <si>
    <t>Provision of pizza concept</t>
  </si>
  <si>
    <t>Tugo</t>
  </si>
  <si>
    <t>NHS Digital Data Processing</t>
  </si>
  <si>
    <t>Bespoke data linkage and acquisition from NHS Digital</t>
  </si>
  <si>
    <t>NHS Digital</t>
  </si>
  <si>
    <t>Brand Automation system</t>
  </si>
  <si>
    <t>Canva UK Operations Ltd</t>
  </si>
  <si>
    <t>LUV01200</t>
  </si>
  <si>
    <t>360 Assessment Tool</t>
  </si>
  <si>
    <t>Provision of a 360 Assessment Tool to support the Citizen Framework</t>
  </si>
  <si>
    <t>Talent Innovations Limited</t>
  </si>
  <si>
    <t>NIHR Data Project Platform</t>
  </si>
  <si>
    <t>Development, service and hosting of NIHR Research Support Service project database and project portal</t>
  </si>
  <si>
    <t>Webfuel</t>
  </si>
  <si>
    <t>06312575</t>
  </si>
  <si>
    <t>LUV01189</t>
  </si>
  <si>
    <t>Patent Attorney Services</t>
  </si>
  <si>
    <t>Provision of Patent Attorney Services for arising IP, including To draft and file priority patent and trademark applications of sufficient quality to withstand rigours due diligence conducted by potential licensees, in order to maximise the return on university assets and to provide quality assurance.</t>
  </si>
  <si>
    <t>Potter Clarkson, Murgitroyd, Venner Shipley LLP, Wilson Gunn</t>
  </si>
  <si>
    <t>Luminex Assays</t>
  </si>
  <si>
    <t>Purchase of Assays in the next 4 years</t>
  </si>
  <si>
    <t>Bio-Techne Ltd</t>
  </si>
  <si>
    <t>Medicines Complete subscription</t>
  </si>
  <si>
    <t>Medicines Complete - ASHP+ESPD; BNF- apps; British National Formulary (BNF); BNF Children (BNC); Drug Adminstration via Enteral Feeding Tubes (EFT); Drugs in Pregnancy and Lactation(DPL); Herbal Medicines (HRB); Palliative Care Formulary (PCF); Stockley's Drug Interactions (STK)</t>
  </si>
  <si>
    <t>Pharmaceutical Press</t>
  </si>
  <si>
    <t>Mick Davis Rewinds Ltd</t>
  </si>
  <si>
    <t>To Maintain and repair machines on both grounds and gardens amenity machinery</t>
  </si>
  <si>
    <t>Farols Ltd</t>
  </si>
  <si>
    <t xml:space="preserve">Maxwind Pedestrian Sweeper </t>
  </si>
  <si>
    <t>Beacon Group International Products Ltd</t>
  </si>
  <si>
    <t>08270847</t>
  </si>
  <si>
    <t>Provision of chicken concept</t>
  </si>
  <si>
    <t xml:space="preserve">Provision of chicken concept which is a range of products to their brand and specification. Mostly chicken but also related products. </t>
  </si>
  <si>
    <t>Chicken Joes Ltd trading as Love Joes</t>
  </si>
  <si>
    <t>3091668</t>
  </si>
  <si>
    <t>LUV01238</t>
  </si>
  <si>
    <t>Supply of copier paper</t>
  </si>
  <si>
    <t xml:space="preserve">Springfield Business Papers Limited </t>
  </si>
  <si>
    <t xml:space="preserve">9151244 </t>
  </si>
  <si>
    <t>LUV01258</t>
  </si>
  <si>
    <t>Bakery and smoothie products</t>
  </si>
  <si>
    <t>Bakery and smoothie concept</t>
  </si>
  <si>
    <t>Delice de France Ltd</t>
  </si>
  <si>
    <t>Planning consultant</t>
  </si>
  <si>
    <t>Planning advice and support through applications with local authorities</t>
  </si>
  <si>
    <t>Montagu Evans LLP</t>
  </si>
  <si>
    <t>OC312072</t>
  </si>
  <si>
    <t>LUV01312</t>
  </si>
  <si>
    <t>Raisers Edge Contract Renewal</t>
  </si>
  <si>
    <t>Blackbaud Europe</t>
  </si>
  <si>
    <t>SC212593</t>
  </si>
  <si>
    <t>LUV01226</t>
  </si>
  <si>
    <t>Provision of Waste and Recycling Services</t>
  </si>
  <si>
    <t>Collection, recycling and disposal of waste inc. WEEE</t>
  </si>
  <si>
    <t>Biffa Waste Services Ltd</t>
  </si>
  <si>
    <t>Provision of salary sacrifice employee benefits schemes</t>
  </si>
  <si>
    <t>Pluxee UK Ltd</t>
  </si>
  <si>
    <t>02680629</t>
  </si>
  <si>
    <t>Thermocalc Software Licences</t>
  </si>
  <si>
    <t>Thermocalc softare licences for teaching and research purposes</t>
  </si>
  <si>
    <t>Thermo-Calc Software AB</t>
  </si>
  <si>
    <t>Google Cloud Partner - Google billing account needed for All of Us Research Program</t>
  </si>
  <si>
    <t>Google billing account needed for All of Us Research Program (US Biobank)</t>
  </si>
  <si>
    <t>Softcat Ltd</t>
  </si>
  <si>
    <t>Seating repairs to Lecture Theatres</t>
  </si>
  <si>
    <t>Ferco Seating Systems Limited</t>
  </si>
  <si>
    <t>093640854</t>
  </si>
  <si>
    <t>Gecko Engage - Marketing and Enquiries Forms</t>
  </si>
  <si>
    <t>Gecko Engage</t>
  </si>
  <si>
    <t>Mintel Reports UK</t>
  </si>
  <si>
    <t>Mintel Reports electronic databases covering UK - Food; Retail: Clothing &amp; Footwear; Drink; Travel: Media: Leisure: Lifestyles</t>
  </si>
  <si>
    <t>Mintel Group Ltd</t>
  </si>
  <si>
    <t>Electricity supply for half-hourly and non-half-hourly supplies</t>
  </si>
  <si>
    <t>EDF Energy electricity supply for half-hourly and non-half-hourly supplies for all sites owned and operated by University of Leicester</t>
  </si>
  <si>
    <t>EDF Energy Ltd</t>
  </si>
  <si>
    <t>02622406</t>
  </si>
  <si>
    <t>Flexible gas supply contract</t>
  </si>
  <si>
    <t>Gas supply contract for all sites owned and operated by University of Leicester</t>
  </si>
  <si>
    <t>Corona Energy Retail 4 Ltd</t>
  </si>
  <si>
    <t>02798334</t>
  </si>
  <si>
    <t>Origin 2024 Campus wide software license</t>
  </si>
  <si>
    <t>Origin software used for teaching and research</t>
  </si>
  <si>
    <t>Silverdale scientific Ltd</t>
  </si>
  <si>
    <t>AlmaConnect News Tracker</t>
  </si>
  <si>
    <t>News scanning service for approx 125,000 University Alumni in order to enhance the identification and research provision of the DARO Prospect Research Team</t>
  </si>
  <si>
    <t>Alma Labs Inc</t>
  </si>
  <si>
    <t>LUV01261</t>
  </si>
  <si>
    <t>Water Treatment Management Services Framework</t>
  </si>
  <si>
    <t>Severn Trent Services Operations</t>
  </si>
  <si>
    <t>Water Hygiene Risk Assessments</t>
  </si>
  <si>
    <t>3 year maintenance renewal of Siemens software</t>
  </si>
  <si>
    <t>EMIXA</t>
  </si>
  <si>
    <t>Supply and maintenance of servers for Digital Services</t>
  </si>
  <si>
    <t>Desktop Publishing Micro Systems Limited</t>
  </si>
  <si>
    <t>Web auditing, optimisation and accessibility software</t>
  </si>
  <si>
    <t>Acquia Inc</t>
  </si>
  <si>
    <t>Winshuttle</t>
  </si>
  <si>
    <t>Winshuttle annual renewal for support and maintenance</t>
  </si>
  <si>
    <t>Precisely Software Limited</t>
  </si>
  <si>
    <t>1373158</t>
  </si>
  <si>
    <t>Turnitin feedback Studio</t>
  </si>
  <si>
    <t>Turnitin feedback Studio - Turnitin Plagiarism Detection system</t>
  </si>
  <si>
    <t>Turnitin LLC</t>
  </si>
  <si>
    <t>07321841</t>
  </si>
  <si>
    <t>Supply of Liquid Nitrogen to HWB</t>
  </si>
  <si>
    <t>BOC Limited</t>
  </si>
  <si>
    <t>Quarterly rental of BOC vessels outside HWB</t>
  </si>
  <si>
    <t>LUV01240</t>
  </si>
  <si>
    <t>UK &amp; Global Media &amp; PR</t>
  </si>
  <si>
    <t>Provision of Student Recruitment, Research and Reputation Media Planning &amp; Buying Service (UK and Global)</t>
  </si>
  <si>
    <t>Education Cubed Ltd</t>
  </si>
  <si>
    <t>The supply of locksmith goods and services</t>
  </si>
  <si>
    <t>Mike B's Security Locksmith Ltd</t>
  </si>
  <si>
    <t xml:space="preserve">Campus wide side feed filtration units PPM </t>
  </si>
  <si>
    <t xml:space="preserve">Annual servicing of campus wide ENWAMATIC Units </t>
  </si>
  <si>
    <t>ENWA</t>
  </si>
  <si>
    <t>M&amp;E briefing consultant</t>
  </si>
  <si>
    <t>Briefing consultant, acting as an informed and demanding client representative for LTM projects and compliance</t>
  </si>
  <si>
    <t>Quarry Park Consulting LLP</t>
  </si>
  <si>
    <t>OC312654</t>
  </si>
  <si>
    <t>LUV01243</t>
  </si>
  <si>
    <t>Student Assistance Programme</t>
  </si>
  <si>
    <t>Spectrum Wellness UK Ltd trading as Spectrum.Life</t>
  </si>
  <si>
    <t>LUV01176</t>
  </si>
  <si>
    <t>Various Classes of Insurance</t>
  </si>
  <si>
    <t xml:space="preserve">Authorising engineer for water hygiene </t>
  </si>
  <si>
    <t>Hydrop</t>
  </si>
  <si>
    <t>Q-Pulse Version 7 SaaS (Ideagen Quality Management)</t>
  </si>
  <si>
    <t>Ideagen Gael Ltd</t>
  </si>
  <si>
    <t>Biomass Boiler Weekly Visits and Service</t>
  </si>
  <si>
    <t>Myriad Heat and Power Products Ltd</t>
  </si>
  <si>
    <t xml:space="preserve">Maintenance of Purite water plant and systems in Adrian and MSB </t>
  </si>
  <si>
    <t>Water Treatment Management Services</t>
  </si>
  <si>
    <t>Veolia Water Purification Systems Ltd</t>
  </si>
  <si>
    <t xml:space="preserve">PSSR Authorising Engineer duties </t>
  </si>
  <si>
    <t>LMP Technical Services Ltd</t>
  </si>
  <si>
    <t xml:space="preserve">Veolia Water UK Limited </t>
  </si>
  <si>
    <t>LUV01292</t>
  </si>
  <si>
    <t>Courier Services UK Domestic and International</t>
  </si>
  <si>
    <t>Parcelforce Worldwide and DHL International UK Ltd</t>
  </si>
  <si>
    <t>LUV01254</t>
  </si>
  <si>
    <t>The supply of electrical materials and associated products and services</t>
  </si>
  <si>
    <t>Edmundson Electrical and Eyre and Elliston</t>
  </si>
  <si>
    <t>Occupational health checks for LMS and SOH students</t>
  </si>
  <si>
    <t>University Hospitals Leicester NHS</t>
  </si>
  <si>
    <t>Provision of laundry services</t>
  </si>
  <si>
    <t>Midland Linen Services Ltd</t>
  </si>
  <si>
    <t>LUV01222</t>
  </si>
  <si>
    <t>Supply, installation and maintenance of CCTV</t>
  </si>
  <si>
    <t>CVL Systems Ltd</t>
  </si>
  <si>
    <t>Network Repacement Lease</t>
  </si>
  <si>
    <t>Cisco Capital</t>
  </si>
  <si>
    <t>LUV01236</t>
  </si>
  <si>
    <t xml:space="preserve">Provision of Sandwiches </t>
  </si>
  <si>
    <t>Tiffin Sandwiches Ltd</t>
  </si>
  <si>
    <t>Simply Lunch Limited</t>
  </si>
  <si>
    <t>Provision of Sandwiches - food to go</t>
  </si>
  <si>
    <t>Fresh Food For Now (Samworth Brothers)</t>
  </si>
  <si>
    <t>Self-Drive Vehicle Hire</t>
  </si>
  <si>
    <t>Enterprise Rent-A-Car</t>
  </si>
  <si>
    <t>LUV01263</t>
  </si>
  <si>
    <t>Provision of Emergency Lighting Testing Services</t>
  </si>
  <si>
    <t>Norwood UK Ltd</t>
  </si>
  <si>
    <t>04592283</t>
  </si>
  <si>
    <t>LUV01276</t>
  </si>
  <si>
    <t>Half Hourly Electricity Meter Operator Services with Half Hourly Electricity DC/DA Services (combined MOP and DC/DA Services)</t>
  </si>
  <si>
    <t>Siemans Plc</t>
  </si>
  <si>
    <t xml:space="preserve">CLO2 service provision </t>
  </si>
  <si>
    <t xml:space="preserve">Service / inspection / calibration of Chlorine Dioxide units </t>
  </si>
  <si>
    <t xml:space="preserve">Complete Dosing Solutions </t>
  </si>
  <si>
    <t>Provision of staff restaurant service in Charles Wilson Building</t>
  </si>
  <si>
    <t xml:space="preserve">David Joy TA Edith James Catering </t>
  </si>
  <si>
    <t>LUV01284</t>
  </si>
  <si>
    <t>Water hygiene monitoring software</t>
  </si>
  <si>
    <t>Zetasafe water hygiene monitoring software</t>
  </si>
  <si>
    <t>Micad Systems (UK) Limited</t>
  </si>
  <si>
    <t>Compressed air PPM, RM &amp; projects</t>
  </si>
  <si>
    <t>Planned Preventative maintenance and repair of Air compressors</t>
  </si>
  <si>
    <t>H.A.C. Technical gas service Ltd</t>
  </si>
  <si>
    <t xml:space="preserve">Waters service plan agreement - Mass spectrometery and liquid handling platform maintenance contract </t>
  </si>
  <si>
    <t>Waters Ltd</t>
  </si>
  <si>
    <t>02912366</t>
  </si>
  <si>
    <t>Westlaw Publication Services &amp; Software Solutions</t>
  </si>
  <si>
    <t>Westlaw legal research database (legislation, case law, reports, journals, practitioner texts, academic books)</t>
  </si>
  <si>
    <t>LUV01197</t>
  </si>
  <si>
    <t>Sole Trustee for PAS</t>
  </si>
  <si>
    <t>Sole Trustee and Secretary Services for University of Leicester Pension Assurance Scheme (PAS).</t>
  </si>
  <si>
    <t>Dalriada trustees Limited</t>
  </si>
  <si>
    <t>NI038344</t>
  </si>
  <si>
    <t>LUV01215</t>
  </si>
  <si>
    <t>Epos Till System for Catering Services</t>
  </si>
  <si>
    <t>EPOS servicing and maintenance for EPOS in university outlets</t>
  </si>
  <si>
    <t>Uniware Systems Ltd</t>
  </si>
  <si>
    <t>02890249</t>
  </si>
  <si>
    <t>LUV1273</t>
  </si>
  <si>
    <t xml:space="preserve">Testing and inspections of the Lightening Protection and Pulsar Systems </t>
  </si>
  <si>
    <t>Horizon Specialist Contracting Limited</t>
  </si>
  <si>
    <t xml:space="preserve"> 02827337</t>
  </si>
  <si>
    <t>Showsec International Limited</t>
  </si>
  <si>
    <t>02187286</t>
  </si>
  <si>
    <t>Supply of plastic consumables and pipette tips</t>
  </si>
  <si>
    <t>Sarstedt Ltd</t>
  </si>
  <si>
    <t>LUV01304</t>
  </si>
  <si>
    <t>Enterprise Backup Storage Solution</t>
  </si>
  <si>
    <t xml:space="preserve">Solutions and Services for University Enterprise Backup Solution </t>
  </si>
  <si>
    <t>European Electronique</t>
  </si>
  <si>
    <t>PSTN BT Services</t>
  </si>
  <si>
    <t xml:space="preserve">PSTN lines, data lines, broadband and similar </t>
  </si>
  <si>
    <t>British Telecom</t>
  </si>
  <si>
    <t>LUV01309</t>
  </si>
  <si>
    <t>HR Legal Services</t>
  </si>
  <si>
    <t>Brodies LLP</t>
  </si>
  <si>
    <t>Specialist Employment Law Advice</t>
  </si>
  <si>
    <t xml:space="preserve">Gateley Legal </t>
  </si>
  <si>
    <t>9310187</t>
  </si>
  <si>
    <t>Emergency Lighting System Upgrade &amp; PPM</t>
  </si>
  <si>
    <t>ZG Lighting (UK) Ltd</t>
  </si>
  <si>
    <t>02851586</t>
  </si>
  <si>
    <t>Revolving Credit Facility (RCF)</t>
  </si>
  <si>
    <t>Barclays Bank UK PLC</t>
  </si>
  <si>
    <t>LUV01244</t>
  </si>
  <si>
    <t xml:space="preserve">Maintenance, repair and installation of Life Safety Systems </t>
  </si>
  <si>
    <t>Complete Detection Systems Limited</t>
  </si>
  <si>
    <t>02249943</t>
  </si>
  <si>
    <t>LearnSci Chemistry LabSims Library</t>
  </si>
  <si>
    <t>Online chemistry lab simulations for UGT teaching</t>
  </si>
  <si>
    <t>Learning Science Ltd</t>
  </si>
  <si>
    <t>880002950</t>
  </si>
  <si>
    <t>LCTU Electronic Data Capture (EDC) Solution</t>
  </si>
  <si>
    <t>Electronic Data Capture solution for CTU</t>
  </si>
  <si>
    <t>OpenClinica</t>
  </si>
  <si>
    <t>Assetworks</t>
  </si>
  <si>
    <t>SaaS of a IWMS which allows recording and management of all asset management requirements as well as compliance with regulatory and legally required activities</t>
  </si>
  <si>
    <t>GoAssetworks Limited</t>
  </si>
  <si>
    <t>12754369</t>
  </si>
  <si>
    <t>LexisNexis subscription content feature - Electronic database</t>
  </si>
  <si>
    <t>Kluwer Arbitration database</t>
  </si>
  <si>
    <t>Wolters Kluwer</t>
  </si>
  <si>
    <t>LUV01278 - Lot 1</t>
  </si>
  <si>
    <t>Building Surveying Services, incl Building Regs PD and Quantity Surveying Services</t>
  </si>
  <si>
    <t>Drees and Sommer UK Ltd, Amey OW Limited, Arcadis (UK) Limited, Artelia Projects UK Limited, Baily Garner LLP, Eddisons Commerical Limited, Focus Consultants 2010 LLP, Gardiner &amp; Theobald LLP, Gleeds Cost Management Ltd, Hamson Barron Smith limited (HBS), TSA Riley Limited, Ingleton Wood LLP, Long O Donnell Associates Limited, Mace Consult Ltd, Make Consulting Limited, Norman Rourke Pryme Ltd, Pellings LLP, Pick Everard, Prosurv Consult Limited t/a Cumming, Pulse Consult Ltd, Rider Levett Bucknall UK Ltd, Robinson Low Francis LLP, Rodgers Leask Ltd, Summers Inman Construction and Property Consultants, Tetra Tech Limited, Turner &amp; Townsend Project Management Ltd, WT Partnership Limited, YMD Boon Limited</t>
  </si>
  <si>
    <t>Provision of Automated Metering and Utility Management Software and Services</t>
  </si>
  <si>
    <t>Nordomatic UK Limited</t>
  </si>
  <si>
    <t>Water Supply and Sewerage Contract</t>
  </si>
  <si>
    <t>Anglian Water Business (National) Limited Trading as Wave</t>
  </si>
  <si>
    <t>Provision of Tex Mex cooking sauce and complementary goods</t>
  </si>
  <si>
    <t xml:space="preserve">JV Foods Ltd, trading as MX Foods </t>
  </si>
  <si>
    <t>04306497</t>
  </si>
  <si>
    <t>Altmetric explorer</t>
  </si>
  <si>
    <t>Supply of activity monitors</t>
  </si>
  <si>
    <t>Activeinsights Ltd</t>
  </si>
  <si>
    <t>06576069</t>
  </si>
  <si>
    <t>Steam Works Survey, Steam trap PPM and Remedial Works</t>
  </si>
  <si>
    <t>Works PPM Remedial Works to Steam Generating Equipment and Distribution Network And Ancillaries</t>
  </si>
  <si>
    <t>Valveforce Limited</t>
  </si>
  <si>
    <t>Annual service package</t>
  </si>
  <si>
    <t>Annual service package - TissueFAXS-I-PLUS-Microscope</t>
  </si>
  <si>
    <t>TissueGnostics GmbH</t>
  </si>
  <si>
    <t>LUV01290</t>
  </si>
  <si>
    <t xml:space="preserve">Planned and Reactive Maintenance of Gas Detection and Gas Alarm Systems, including new system installations </t>
  </si>
  <si>
    <t>Safety Gas Detection Ltd</t>
  </si>
  <si>
    <t>6332398</t>
  </si>
  <si>
    <t>LUV01295</t>
  </si>
  <si>
    <t>Steeplejack and Specialist Access Services</t>
  </si>
  <si>
    <t>Horizon Specialist Contracting Ltd</t>
  </si>
  <si>
    <t>ID Cards</t>
  </si>
  <si>
    <t>To provide mi fare preprinted ID cards, which are issued to all staff, students, contractors and visitors to access campus</t>
  </si>
  <si>
    <t>Digital ID Ltd</t>
  </si>
  <si>
    <t>LUV01293 - Band 1</t>
  </si>
  <si>
    <t>Property Consultancy and Agency Services. Minors Band 1</t>
  </si>
  <si>
    <t>Eddisons Commercial Limited, Innes England Ltd, Savills (Uk) ltd</t>
  </si>
  <si>
    <t>LUV01293 - Band 2</t>
  </si>
  <si>
    <t>Property Consultancy and Agency Services. Majors Band 2</t>
  </si>
  <si>
    <t>CBRE Limited, Innes England Ltd, Savills (Uk) ltd</t>
  </si>
  <si>
    <t>LUV01265 - Band 1</t>
  </si>
  <si>
    <t>Roof Repairs and Partial Recovering - Band 1 Repairs upto £10k</t>
  </si>
  <si>
    <t>Thomas Cassie &amp; Sons (Leicester) Ltd,Wigston Roofing Limited,Premier Roofing Systems Ltd</t>
  </si>
  <si>
    <t>08208368, 08438658, 07826210</t>
  </si>
  <si>
    <t>LUV01265 - Band 2</t>
  </si>
  <si>
    <t xml:space="preserve">Roof Repairs and Partial Recovering - Band 2 repairs and recovering £10k - £200k </t>
  </si>
  <si>
    <t>Thomas Cassie &amp; Sons (Leicester) Ltd,Wigston Roofing Limited,NRA Roofing &amp; Flooring Services Ltd</t>
  </si>
  <si>
    <t>08208368, 08438658, 02001873</t>
  </si>
  <si>
    <t>Hewlett Packard Enterprise maintenance of DiRAC</t>
  </si>
  <si>
    <t>Hewlett Packard Ltd</t>
  </si>
  <si>
    <t>LUV01268 Lot 1</t>
  </si>
  <si>
    <t xml:space="preserve">Testing and examination, and Reactive Maintenance of Fixed Ladders &amp; Steps </t>
  </si>
  <si>
    <t>LUV01268 Lot 2</t>
  </si>
  <si>
    <t xml:space="preserve">Testing and examination, and Reactive Maintenance of portable Ladders &amp; steps </t>
  </si>
  <si>
    <t>NSS Testing Limited</t>
  </si>
  <si>
    <t>04659 300</t>
  </si>
  <si>
    <t>LUV01268 Lot 3</t>
  </si>
  <si>
    <t xml:space="preserve">Testing and examination, and Reactive Maintenance of Fall Protection </t>
  </si>
  <si>
    <t>LUV01268 Lot 4</t>
  </si>
  <si>
    <t xml:space="preserve">Testing and examination, and Reactive Maintenance of mobile Scaffolding </t>
  </si>
  <si>
    <t>LUV01268 Lot 5</t>
  </si>
  <si>
    <t>Testing and examination, and Reactive Maintenance of Fire Escapes</t>
  </si>
  <si>
    <t xml:space="preserve">Planning Consultants specific to Stoughton Road Playing Feilds </t>
  </si>
  <si>
    <t>Stantec UK Limited</t>
  </si>
  <si>
    <t>Geoscience World and GeoRef subscriptions</t>
  </si>
  <si>
    <t>Geoscience World</t>
  </si>
  <si>
    <t>$32,000</t>
  </si>
  <si>
    <t>$64,000</t>
  </si>
  <si>
    <t>LUV01294</t>
  </si>
  <si>
    <t>Provision of milk and cream</t>
  </si>
  <si>
    <t>West Country Milk</t>
  </si>
  <si>
    <t>LUV01255</t>
  </si>
  <si>
    <t>The supply of plumbing equipment, components, fixtures and sundries</t>
  </si>
  <si>
    <t>City Plumbing Supplies Holdings Ltd; Huws Gray Ltd; UK Plumbing Supplies Limited</t>
  </si>
  <si>
    <t>2489546; 2506633; 2723962</t>
  </si>
  <si>
    <t>OVID (LWW) Q4 renewals - eJournals, eBooks and databases</t>
  </si>
  <si>
    <t>Wolters Kluwer Health (medical research) Ltd</t>
  </si>
  <si>
    <t>LUV01223</t>
  </si>
  <si>
    <t>Provision of external suppliers for catering provision (Framework)</t>
  </si>
  <si>
    <t>Decadent Catering Ltd; Karen Blair Cakes(Sole trader)</t>
  </si>
  <si>
    <t>Library resources purchased via JISC Collections</t>
  </si>
  <si>
    <t>JISC Collections</t>
  </si>
  <si>
    <t>05747339</t>
  </si>
  <si>
    <t>Maritime and commercial i-law content - electronic database</t>
  </si>
  <si>
    <t>Maritime Insights and Intelligence Ltd</t>
  </si>
  <si>
    <t>BWB Consulting</t>
  </si>
  <si>
    <t>LUV01269</t>
  </si>
  <si>
    <t>Risk Assessments For Cladding</t>
  </si>
  <si>
    <t>Firntec Ltd</t>
  </si>
  <si>
    <t>LUV01144</t>
  </si>
  <si>
    <t>Provision of PPE</t>
  </si>
  <si>
    <t>Provision of PPE (Personal Protective Equipment)</t>
  </si>
  <si>
    <t>Arco Limited</t>
  </si>
  <si>
    <t xml:space="preserve"> 00133804</t>
  </si>
  <si>
    <t>Chemicals and Lab Consumables</t>
  </si>
  <si>
    <t>Supply of chemicals and lab consumables</t>
  </si>
  <si>
    <t>Merck Life Science Limited</t>
  </si>
  <si>
    <t>LUV01278</t>
  </si>
  <si>
    <t>Building Services Engineer Design Services</t>
  </si>
  <si>
    <t>CPW,Hoare Lea</t>
  </si>
  <si>
    <t>JAMA Network</t>
  </si>
  <si>
    <t>Automatic Smoke &amp; Fire Damper systems PPM</t>
  </si>
  <si>
    <t>Swegon Ltd</t>
  </si>
  <si>
    <t>LUV01297</t>
  </si>
  <si>
    <t>Framework agreement for next / third / sanger sequencing services</t>
  </si>
  <si>
    <t>Framework agreement for the provision of next generation and third generation sequencing and sanger sequencing services</t>
  </si>
  <si>
    <t>Edinburgh Genetics; Randox; Genewiz; Eurofins; Novogene</t>
  </si>
  <si>
    <t>Microsoft Dynamics</t>
  </si>
  <si>
    <t>Dynamics licence suite with a focus on Curriculum management</t>
  </si>
  <si>
    <t>LUV01332</t>
  </si>
  <si>
    <t>Supply of Biomass Pellets</t>
  </si>
  <si>
    <t>AMP Biomass Fuel Ltd</t>
  </si>
  <si>
    <t>ContentDM collection and base subscription</t>
  </si>
  <si>
    <t>OCLC (UK) Ltd</t>
  </si>
  <si>
    <t>LWW Health Library – premium basic sciences collection</t>
  </si>
  <si>
    <t>LUV01344</t>
  </si>
  <si>
    <t>Provision of Roof Risk Assessments</t>
  </si>
  <si>
    <t>WM Saunders LLP</t>
  </si>
  <si>
    <t>Barnett Waddingham LLP</t>
  </si>
  <si>
    <t>OC307678</t>
  </si>
  <si>
    <t>LUV01341 - Lot 1</t>
  </si>
  <si>
    <t xml:space="preserve">Framework Agreement for the Provision of Building Management System Upgrades and Installations, including Small Works  - Schneider Ecostruxure </t>
  </si>
  <si>
    <t>adi Electrical Ltd, AES Controls, Kendra Energy Solutions Ltd</t>
  </si>
  <si>
    <t>LUV01341 - Lot 2</t>
  </si>
  <si>
    <t>Framework Agreement for the Provision of Building Management System Upgrades and Installations, including Small Works  - Trend</t>
  </si>
  <si>
    <t>Automated Building &amp; Energy Controls Ltd , AES Controls, Building Controls Specialists Ltd, Kendra Energy Solutions Ltd</t>
  </si>
  <si>
    <t>LUV01289</t>
  </si>
  <si>
    <t>Door Access Controls - Design, Supply and Installation</t>
  </si>
  <si>
    <t>Multi-supplier framework of 3 suppliers who will be providing services for Door Access Controls. This includes design, supply and installation.</t>
  </si>
  <si>
    <t>Aspex UK limited, Total Integrated Solutions Ltd, Openview Security Solutions Ltd</t>
  </si>
  <si>
    <t>05787953
00490674
3376202</t>
  </si>
  <si>
    <t>Provision of Food to Go</t>
  </si>
  <si>
    <t>Real Wrap Co</t>
  </si>
  <si>
    <t>LUV01326</t>
  </si>
  <si>
    <t>Library Services Platform for UoL Library</t>
  </si>
  <si>
    <t>Subscription ans support for  ExLibris Alma (back end) and Primo (front end) Library Service Platform for the David Wilson Library (including Alma Premium Sandbox and Primo Sandbox)</t>
  </si>
  <si>
    <t>ExLibris (Clarivate)</t>
  </si>
  <si>
    <t>Service and maintenance on UoL drinking water dispensers</t>
  </si>
  <si>
    <t>Cooler Options Limited</t>
  </si>
  <si>
    <t>LUV01370</t>
  </si>
  <si>
    <t>Provision of Office Supplies</t>
  </si>
  <si>
    <t>Banner Group Ltd</t>
  </si>
  <si>
    <t>05510758</t>
  </si>
  <si>
    <t>LUV01369</t>
  </si>
  <si>
    <t>Cisco Clearing System</t>
  </si>
  <si>
    <t>Provision of Cisco Clearing System</t>
  </si>
  <si>
    <t>AutoDesk AutoCad Licensing and Support</t>
  </si>
  <si>
    <t>Graitec Limited</t>
  </si>
  <si>
    <t>Lot1: 
Seed Creativity Ltd
Hollis Photography UK
Osborne Photography
Redpix Photography
Cande Group
Dynomite Video Production Agency
Feel Good Films Ltd
Jones Millbank
Just Franklin (up the bracket)
PS London Limited
Skylark Media Group
Waterfall
Lot2:
Bell Integrated Communications Ltd
Creative Triangle
Hybrid News Limited
Jack Renwick Studio
McCann Erickson Central Limited
Morton Ward
SMRS Ltd
Thompson Brand Partners
Waterfall
Whistlejacket London</t>
  </si>
  <si>
    <t>Provision of employment and background screening for job applicants and monitoring services for employees via KnowYourPeople platform</t>
  </si>
  <si>
    <t>LexisNexis</t>
  </si>
  <si>
    <t>05265863</t>
  </si>
  <si>
    <t>07530353</t>
  </si>
  <si>
    <t>04498125</t>
  </si>
  <si>
    <t>Bishops Beds Ltd, David Phillip Furniture Ltd, FMS Interior Services Ltd, Gresham Office Furniture, JT Ellis Ltd</t>
  </si>
  <si>
    <t>CRS Fire Protection Ltd</t>
  </si>
  <si>
    <t>Furniture for residential spaces</t>
  </si>
  <si>
    <t>Supply and installation of residential furniture</t>
  </si>
  <si>
    <t>LUV01277</t>
  </si>
  <si>
    <t>Lexis+ - Legal Research Tool</t>
  </si>
  <si>
    <t>Hardware and software Cisco support of core infrastructure</t>
  </si>
  <si>
    <t>Social Value Portal</t>
  </si>
  <si>
    <t>LUV01354</t>
  </si>
  <si>
    <t>Hotel &amp; Conferencing Services</t>
  </si>
  <si>
    <t>Novotel &amp; Adagio Leicester
Holiday Inn Leicester
Ibis Leicester</t>
  </si>
  <si>
    <t>Fire Stopping Works</t>
  </si>
  <si>
    <t>Installation of Fire Stopping Works</t>
  </si>
  <si>
    <t>LUV01306</t>
  </si>
  <si>
    <t>External Audit Service (EAS) for The University of Leicester, its subsidiaries and the University of Leicester Pension and Assurance Scheme (PAS)</t>
  </si>
  <si>
    <t>LUV01358</t>
  </si>
  <si>
    <t>Lithographic Print Services</t>
  </si>
  <si>
    <t>Belmont Press Limited
ESP Colour Limited
John E Wright &amp; Co Ltd
Pureprint Group Limited
Sterling Press Limited</t>
  </si>
  <si>
    <t>Appointment of a five suppliers for the purpose of Lithographic overflow printing services</t>
  </si>
  <si>
    <t>UoL Shuttle Bus for 2025/2026 academic year to run from Oadby to Main Campus (term and non term time) including Summer School, Arrivals Week (and enhanced), and Saturday services.</t>
  </si>
  <si>
    <t>UoL Shuttle Bus Service</t>
  </si>
  <si>
    <t>LUV01228</t>
  </si>
  <si>
    <t>Arkivum digital preservation subscription renewal</t>
  </si>
  <si>
    <t>Arkivum</t>
  </si>
  <si>
    <t>Jobs.ac.uk</t>
  </si>
  <si>
    <t>Warwick University Services Ltd</t>
  </si>
  <si>
    <t>Use of jobs.ac.uk for recruitment advertising</t>
  </si>
  <si>
    <t>Folding partitions servicing and remediation</t>
  </si>
  <si>
    <t>Premier Wall Servicing Ltd</t>
  </si>
  <si>
    <t>Annual servicing of folding partitions and any repairs required</t>
  </si>
  <si>
    <t>12958734</t>
  </si>
  <si>
    <t>DECIDE TAD - Digital Support Tool (DST)</t>
  </si>
  <si>
    <t>Global Initiative Ltd</t>
  </si>
  <si>
    <t>3806415</t>
  </si>
  <si>
    <t>Co-develop, refine, evaluate, and implement a Decision Support Tool (DST) that will improve shared decision making for all people at risk of Non- Syndromic Thoracic Aaurtion Dissection (TAD) who are considering cascade screening</t>
  </si>
  <si>
    <t>LUV01385</t>
  </si>
  <si>
    <t>Student Debt Collection Service</t>
  </si>
  <si>
    <t>Collection of Student Debt in UK, EU and Rest of the World (ROTW)</t>
  </si>
  <si>
    <t>02893487</t>
  </si>
  <si>
    <t>Uniforms for Midwifery/Nursing/Physiotherapy/Radiography students for the 25/26 and 26/27 academic years</t>
  </si>
  <si>
    <t>Analysis of Almetrics usage data tool</t>
  </si>
  <si>
    <t>LUV01299</t>
  </si>
  <si>
    <t>Planned and Reactive Maintenance of Uninterruptable Power Supply (UPS) Equipment</t>
  </si>
  <si>
    <t>Specialist Power Systems Limited</t>
  </si>
  <si>
    <t>Gamma Carrier Services</t>
  </si>
  <si>
    <t>SIP services, data lines, broadband and similar - primarily supporting Clearing and Teams Telephony</t>
  </si>
  <si>
    <t xml:space="preserve">SFG20 Services Specfifcation Provision </t>
  </si>
  <si>
    <t>BESA Publications Limited</t>
  </si>
  <si>
    <t>Controls Components for Internal BMS Team</t>
  </si>
  <si>
    <t xml:space="preserve">Western Automation </t>
  </si>
  <si>
    <t>LUV01337</t>
  </si>
  <si>
    <t xml:space="preserve">Body Worn CCTV </t>
  </si>
  <si>
    <t>Motorola Solutions UK Limited</t>
  </si>
  <si>
    <t>Supply body worn camera, storage solution, software and accessories. Proving maintenance, and repair</t>
  </si>
  <si>
    <t>Venue management</t>
  </si>
  <si>
    <t xml:space="preserve">Academy Music Group (AMG) </t>
  </si>
  <si>
    <t>Events promotion and marketing</t>
  </si>
  <si>
    <t>Rockstar Promotions</t>
  </si>
  <si>
    <t>LUV00952</t>
  </si>
  <si>
    <t xml:space="preserve">Framework Agreement for the Provision of Building Management System (BMS) Upgrades and Installations, including Small Works  - Schneider Ecostruxure </t>
  </si>
  <si>
    <t>Framework Agreement for the Provision of Building Management System (BMS) Upgrades and Installations, including Small Works  - Trend</t>
  </si>
  <si>
    <t>LUV01361</t>
  </si>
  <si>
    <t>Legal Advice for Property Interest</t>
  </si>
  <si>
    <t>Excello Law
Freeths LLP
Josiah Hincks Solicitors
Nelsons Solicitors Limited</t>
  </si>
  <si>
    <t>Framework for property disposal external property legal advice</t>
  </si>
  <si>
    <t>Self-Drive Vehicle Hire for staff and post graduate students</t>
  </si>
  <si>
    <t>04244816</t>
  </si>
  <si>
    <t>Boots Management Services- D90 EF08 (prescribing course)</t>
  </si>
  <si>
    <t>Boots UK Ltd</t>
  </si>
  <si>
    <t xml:space="preserve">New Pathways Training Provider </t>
  </si>
  <si>
    <t xml:space="preserve">New Pathways </t>
  </si>
  <si>
    <t xml:space="preserve">To provide Sexual Violence training </t>
  </si>
  <si>
    <t>LUV01382</t>
  </si>
  <si>
    <t>Thrifty Car Rental</t>
  </si>
  <si>
    <t xml:space="preserve">1425565 </t>
  </si>
  <si>
    <t>LUV01296</t>
  </si>
  <si>
    <t>Stone and Concrete Repairs and Cleaning Services</t>
  </si>
  <si>
    <t>Concrete Repairs Ltd</t>
  </si>
  <si>
    <t>LUV01352</t>
  </si>
  <si>
    <t xml:space="preserve">Thorough Examination and Testing (TExT) of all Local Exhaust Ventilation (LEV) Equipment </t>
  </si>
  <si>
    <t>Concession Agreement for a Managed Laundrette Service</t>
  </si>
  <si>
    <t>Managed Laundrette in Residences</t>
  </si>
  <si>
    <t>LUV01199</t>
  </si>
  <si>
    <t>CitySprint (UK) Ltd</t>
  </si>
  <si>
    <t>The provision of a courier service for collection and delivery of low risk medications</t>
  </si>
  <si>
    <t>Coloprevent shipment of drugs</t>
  </si>
  <si>
    <t>Cisco secure client support</t>
  </si>
  <si>
    <t>Criminal Justice Abstracts with full text</t>
  </si>
  <si>
    <t>Criminal Justice Abstracts database provides full text access to journals indexed</t>
  </si>
  <si>
    <t>Clearing DR Temporary Internet Connectivity</t>
  </si>
  <si>
    <t>Ineedbroadband Ltd</t>
  </si>
  <si>
    <t>06056408</t>
  </si>
  <si>
    <t>AON Global Ltd</t>
  </si>
  <si>
    <t>07876075</t>
  </si>
  <si>
    <t>LUV01134</t>
  </si>
  <si>
    <t>The provision of workwear</t>
  </si>
  <si>
    <t>Whittaker Office Supplies Ltd</t>
  </si>
  <si>
    <t>02133650</t>
  </si>
  <si>
    <t>Ongoing Maintenance of the blinds to George Davis Centre</t>
  </si>
  <si>
    <t>Charmwood Limited</t>
  </si>
  <si>
    <t>LUV01231</t>
  </si>
  <si>
    <t>Matlab software renewal</t>
  </si>
  <si>
    <t>Alteryx annual renewal</t>
  </si>
  <si>
    <t>Matlab software renewal used for teaching and research</t>
  </si>
  <si>
    <t>Authorising Engineers (Electrical) Services</t>
  </si>
  <si>
    <t>Provision of Authorising Engineers (HV &amp; LV Electrical) Services</t>
  </si>
  <si>
    <t xml:space="preserve">Service provision and Comsumables for Henry Welcome , Materials Centre and Hodgkin Building, including reactive call out </t>
  </si>
  <si>
    <t>Oxford Law Trove complete collection with Criminology and Criminal Justice collection</t>
  </si>
  <si>
    <t>Intellegens Alchemite Academic Programme</t>
  </si>
  <si>
    <t>Intellegens Limited</t>
  </si>
  <si>
    <t>Fire Engineering Design and Advice</t>
  </si>
  <si>
    <t>Summers Inman Construction &amp; Property Consultants LLP</t>
  </si>
  <si>
    <t>LUV01394</t>
  </si>
  <si>
    <t>Lease of 2 x John Deere Ride on Mowers</t>
  </si>
  <si>
    <t>Farols Ltd - Novuna Business Finance</t>
  </si>
  <si>
    <t>Roller Shutter Door PPM and Remedials</t>
  </si>
  <si>
    <t>For the servicing and repairs to our Roller Shutter Doors</t>
  </si>
  <si>
    <t>BOC Supply of Liquid Nitrogen to School of Chemistry</t>
  </si>
  <si>
    <t>Supply of Liquid Nitrogen to School of Chemistry</t>
  </si>
  <si>
    <t>Rental of Dewars and Bulk Tank from - Chemistry</t>
  </si>
  <si>
    <t>BOC Rental of Dewars and Bulk Tank from - Chemistry</t>
  </si>
  <si>
    <t>PPM, Reactive Maintenance &amp; repair of steam boilers</t>
  </si>
  <si>
    <t>LUV01251</t>
  </si>
  <si>
    <t>Provision of Data Centre Maintenance</t>
  </si>
  <si>
    <t>Harmony Fire Ltd</t>
  </si>
  <si>
    <t>LUV01342</t>
  </si>
  <si>
    <t xml:space="preserve">Framework Agreement for Glazing Repairs </t>
  </si>
  <si>
    <t xml:space="preserve">Development Joiner Ltd
VMV Glazing
Windowfix </t>
  </si>
  <si>
    <t>Franking Machine Rental and Services</t>
  </si>
  <si>
    <t>Quadient Finance UK Limited</t>
  </si>
  <si>
    <t>Dedicated Franking machine to also allow for special deliveries. Including provision to add credit.</t>
  </si>
  <si>
    <t>01997384</t>
  </si>
  <si>
    <t>Maintenance and validation of the cleanroom at Space Park Leicester</t>
  </si>
  <si>
    <t>LUV01340</t>
  </si>
  <si>
    <t>Lexis+ AI (Lexis Plus AI)</t>
  </si>
  <si>
    <t>Generative AI assistant (powered by Protégé™) for LexisNexis platform and content</t>
  </si>
  <si>
    <t>Perlego</t>
  </si>
  <si>
    <t>ebook and etextbook platform which aggregates over 1 million titles from a wide range of scholarly publishers, including some of the most renowned</t>
  </si>
  <si>
    <t>Thomson Reuters UK Limited</t>
  </si>
  <si>
    <t>Perlego Limited</t>
  </si>
  <si>
    <t>Investment Advice for PAS</t>
  </si>
  <si>
    <t>Investment Advice for Pension Assurance Scheme</t>
  </si>
  <si>
    <t>University of Kent</t>
  </si>
  <si>
    <t xml:space="preserve">Supply of fertiliser </t>
  </si>
  <si>
    <t>Agronomic Services Ltd</t>
  </si>
  <si>
    <t>Supply of fertiliser for sports pitches</t>
  </si>
  <si>
    <t>897674640</t>
  </si>
  <si>
    <t>Pool/Spa Water safety Auditing</t>
  </si>
  <si>
    <t>To provide water safety assessment and auditing across both sports facilities wet side areas</t>
  </si>
  <si>
    <t>04243379</t>
  </si>
  <si>
    <t xml:space="preserve">SMS Environmental Limited </t>
  </si>
  <si>
    <t xml:space="preserve">Plants, Shrubs &amp; trees </t>
  </si>
  <si>
    <t>Derrys Nurseries</t>
  </si>
  <si>
    <t>Heinonline Academic Core Collection</t>
  </si>
  <si>
    <t>William S Hein &amp; co inc</t>
  </si>
  <si>
    <t>CAS (A division of American Chemical Society) Scifinder 3 year agreement</t>
  </si>
  <si>
    <t>Legal Research database</t>
  </si>
  <si>
    <t>CAS Scifinder Discovery platform</t>
  </si>
  <si>
    <t>SPSS 5 year contract</t>
  </si>
  <si>
    <t>Bibliu e-textbooks User Activated Access (UAA) package</t>
  </si>
  <si>
    <t>Bibliu Ltd</t>
  </si>
  <si>
    <t>Greenwaste - Composting</t>
  </si>
  <si>
    <t>KPS Composting Services Ltd</t>
  </si>
  <si>
    <t xml:space="preserve">Composting and mulching of green waste on-site </t>
  </si>
  <si>
    <t>03930085</t>
  </si>
  <si>
    <t>Dell Isilon Storage Expansion</t>
  </si>
  <si>
    <t>LUV01271</t>
  </si>
  <si>
    <t>Framework Agreement for Reactive Cleaning Services at the University of Leicester</t>
  </si>
  <si>
    <t>Chase Services Group
Crystal Facilities Management Ltd
Hygeniq Solutions Ltd</t>
  </si>
  <si>
    <t>Refrigeration Machine Maintenance</t>
  </si>
  <si>
    <t>Oak Refrigeration and Mechanical Services Ltd</t>
  </si>
  <si>
    <t>Refrigeration Machine Maintenance across all food &amp; drink outlets</t>
  </si>
  <si>
    <t>4374060</t>
  </si>
  <si>
    <t>LUV01359</t>
  </si>
  <si>
    <t xml:space="preserve">The provision of planned and reactive maintenance of ventilation and cooling systems, and Air Source Heat Pumps </t>
  </si>
  <si>
    <t>Industrial Refrigeration Services Limited</t>
  </si>
  <si>
    <t>Cumulative index to Nursing and Allied Health Literature (CINAHL) ultimate database</t>
  </si>
  <si>
    <t>CINAHL Ulitmate database subscription - provides full text for nursing and allied health journals indexed and included RCN content</t>
  </si>
  <si>
    <t>Annual maintenance and support for the University's campus Dark Fibre network</t>
  </si>
  <si>
    <t>GP Academy Clinical Placement Provision, 2025-26</t>
  </si>
  <si>
    <t>Various - x12</t>
  </si>
  <si>
    <t>GP Academy Clinical Placement Accommodation Provision, 2025-26</t>
  </si>
  <si>
    <t>Various - x4</t>
  </si>
  <si>
    <t>FT.com database subscription</t>
  </si>
  <si>
    <t>Provision of electronic access to FT newspaper (FT.com) for University staff and students</t>
  </si>
  <si>
    <t>DECIDE-CAD: Website Development</t>
  </si>
  <si>
    <t>Creative Direction (East Midlands) Ltd</t>
  </si>
  <si>
    <t>Development of a website to support the Decision Support Tool of the DECIDE-CAD project</t>
  </si>
  <si>
    <t>11702608</t>
  </si>
  <si>
    <t>Flexible Workspace Software for Space Park Leicester</t>
  </si>
  <si>
    <t>Essensys (UK) Ltd</t>
  </si>
  <si>
    <t>05959557</t>
  </si>
  <si>
    <t>Provision of café service at the Attenborough Arts Centre</t>
  </si>
  <si>
    <t>Academic Complete: UKI edition</t>
  </si>
  <si>
    <t>Proquest Academic Complete eBook subscription</t>
  </si>
  <si>
    <t>01094204</t>
  </si>
  <si>
    <t>Barrier, Gates, Speed Lane maintenance and remedial works</t>
  </si>
  <si>
    <t>Maintenance contract and remedial works, on all vehicle barriers and gates. Including pedestrian gates, turnstiles, speed lanes and other such equipment.</t>
  </si>
  <si>
    <t>ExamSoft application for supporting assessment - annual renewal 2025/26</t>
  </si>
  <si>
    <t>LUV01375</t>
  </si>
  <si>
    <t>Off-site provision of confidential shredding</t>
  </si>
  <si>
    <t>Provision of security services at O2 Academy</t>
  </si>
  <si>
    <t>Annual support renewal for DiRAC3 hardware</t>
  </si>
  <si>
    <t>Service contracts for Zeiss systems</t>
  </si>
  <si>
    <t>Service contracts for Zeiss systems - University wide</t>
  </si>
  <si>
    <t>Provision of ambient, chilled and Fresh Foods</t>
  </si>
  <si>
    <t>04540933</t>
  </si>
  <si>
    <t>WellCAD - borehole logging software and support services</t>
  </si>
  <si>
    <t>Advanced Logic Technology s.a</t>
  </si>
  <si>
    <t>LUV01424</t>
  </si>
  <si>
    <t>Campus fibre support</t>
  </si>
  <si>
    <t>Midlands Regional CryoEM Facility Titan Krios service contract (2025 - 2027) - Special Digital cover</t>
  </si>
  <si>
    <t>Medical services for the O2 Academy</t>
  </si>
  <si>
    <t>Local-Medic.co.uk</t>
  </si>
  <si>
    <t>09273652</t>
  </si>
  <si>
    <t>Virgin Media data circuits</t>
  </si>
  <si>
    <t>Data circuits contracts for Oadby and Chiswick Road</t>
  </si>
  <si>
    <t xml:space="preserve">Johnsons Textile Services Ltd T/A Stalbridge </t>
  </si>
  <si>
    <t>UG Aerospace Flight Test Course</t>
  </si>
  <si>
    <t>Leicester Aero Club Ltd</t>
  </si>
  <si>
    <t>00251068</t>
  </si>
  <si>
    <t>Lease of John Deere 4052R</t>
  </si>
  <si>
    <t>Out of hours cleaning support - O2 Requirement</t>
  </si>
  <si>
    <t>Temporary &amp; Interim Staff Provision</t>
  </si>
  <si>
    <t>LUV01371</t>
  </si>
  <si>
    <t>LUV01404</t>
  </si>
  <si>
    <t>Provision of Cleaning to Sports Centres</t>
  </si>
  <si>
    <t>WRIKE - Project Management provider</t>
  </si>
  <si>
    <t>Wrike Inc</t>
  </si>
  <si>
    <t>Project management system to help control and manage all work requests coming into the Creative Team allowing users across the University to request help and support from the Creative Team inc Design and Video</t>
  </si>
  <si>
    <t xml:space="preserve">Journals of the American Medical Association (JAMA) </t>
  </si>
  <si>
    <t>New England Journal of Medicine (NEJM) and NEJM Evidence bundle</t>
  </si>
  <si>
    <t>Supply of staff and student gowning service for winter and summer graduation ceremonies</t>
  </si>
  <si>
    <t>The provision of student placements for University of Leicester Pharmacy students</t>
  </si>
  <si>
    <t>Tesco Stores Ltd</t>
  </si>
  <si>
    <t>Fixed ladder and fall protection replacements, installs and remedials</t>
  </si>
  <si>
    <t>Asbestos removal</t>
  </si>
  <si>
    <t>Insulation and Environmental Services Limited</t>
  </si>
  <si>
    <t>Provision of various legal services</t>
  </si>
  <si>
    <t>LUV01400</t>
  </si>
  <si>
    <t>All remedial works and new installations for fixed ladders, all fall protection and work at height access equipment</t>
  </si>
  <si>
    <t>Asbestos removal and disposal</t>
  </si>
  <si>
    <t>Weightmans LLP
Brodies LLP
HCR Legal LLP
Ward Hadaway LLP
Birketts LLP
Browne Jacobson LLP
Bevan Brittan LLP
Muckle LLP
Clarke Willmott LLP
Trowers &amp; Hamlins LLP
Shakespeare Martineau LLP
VWV
Mills &amp; Reeve LLP
DAC Beachcroft LLP
Freeths LLP
Addleshaw Goddard LLP</t>
  </si>
  <si>
    <t>LUV01417</t>
  </si>
  <si>
    <t>Framework Agreement for Provision of Planned and Reactive Maintenance of Drains and Gullies</t>
  </si>
  <si>
    <t>County Drains Leicester Ltd
Lanes Group Limited
Nex-Gen Environmental Services Ltd</t>
  </si>
  <si>
    <t>LUV01423</t>
  </si>
  <si>
    <t>Provision of Planned and Reactive Maintenance of Intruder Alarms to include upgrades and installations</t>
  </si>
  <si>
    <t>M W Cripwell Ltd T/A Building Technology Services</t>
  </si>
  <si>
    <t>LUV01416</t>
  </si>
  <si>
    <t>Aluminium Door Repair and Maintenance</t>
  </si>
  <si>
    <t>Complete Aluminium Solutions &amp; Spares Ltd</t>
  </si>
  <si>
    <t>13630876</t>
  </si>
  <si>
    <t>BMS Consultant Support</t>
  </si>
  <si>
    <t>KM Controls</t>
  </si>
  <si>
    <t>LUV01365</t>
  </si>
  <si>
    <t>Provision of promotional items</t>
  </si>
  <si>
    <t>Allwag Promotions Ltd
Nivart Ltd (ta Extravaganza)</t>
  </si>
  <si>
    <t>Mojo Promotions Ltd</t>
  </si>
  <si>
    <t>Metalwork Fabrication</t>
  </si>
  <si>
    <t>T W Hudson</t>
  </si>
  <si>
    <t>Off site metalwork fabrication and repairs</t>
  </si>
  <si>
    <t>IT Supplier Contract for Seis-UK</t>
  </si>
  <si>
    <t>Effectus Computing Ltd</t>
  </si>
  <si>
    <t>Investors in Students Survey</t>
  </si>
  <si>
    <t>WAU Agency Ltd</t>
  </si>
  <si>
    <t>Survey of student accomodation twice a year with action plans for continuous improvement. Compliance for UUK code.</t>
  </si>
  <si>
    <t>13362356</t>
  </si>
  <si>
    <t>Subscriptions to library resources (ejournals, ebooks, databases) via Elsevier BV</t>
  </si>
  <si>
    <t>Elsevier all access e-books subscription 
Clincal Key databases
SCOPUS</t>
  </si>
  <si>
    <t>SafeZone</t>
  </si>
  <si>
    <t>Campus Safety and Security Software/ app (SafeZone)</t>
  </si>
  <si>
    <t>LUV01407</t>
  </si>
  <si>
    <t>NTT DATA Business Solutions</t>
  </si>
  <si>
    <t>03085018</t>
  </si>
  <si>
    <t>SAP Concur - Expense management solution</t>
  </si>
  <si>
    <t>SAP Concur - Expense Professional Edition</t>
  </si>
  <si>
    <t>Supply of ebooks aggregated by and hosted on the dedicated Kortext platform</t>
  </si>
  <si>
    <t>Kortext Limited</t>
  </si>
  <si>
    <t>08617088</t>
  </si>
  <si>
    <t>Structural and civil engineering services on minor work projects</t>
  </si>
  <si>
    <t>Eco Campus</t>
  </si>
  <si>
    <t>Eco Campus - Platform and support for Environmental Certifications</t>
  </si>
  <si>
    <t>Telensa Annual Hosting and support for outside lighting controls</t>
  </si>
  <si>
    <t>Telensa Limited</t>
  </si>
  <si>
    <t>Telensa Annual Hosting and support for outside lighting controls, also to purchase equipment to avoid 15%+ markup from contractors and wholesalers</t>
  </si>
  <si>
    <t xml:space="preserve">Early stage feasibility study engagement </t>
  </si>
  <si>
    <t>Associated Architects Ltd</t>
  </si>
  <si>
    <t>Gamma Network Solutions Ltd</t>
  </si>
  <si>
    <t>06783485</t>
  </si>
  <si>
    <t>Cloud based COSHH Assessment service</t>
  </si>
  <si>
    <t xml:space="preserve">Salute Mission Critical (Europe) Ltd </t>
  </si>
  <si>
    <t>Provision of building control services - projects</t>
  </si>
  <si>
    <t>Turton Building Control Ltd</t>
  </si>
  <si>
    <t>051933369</t>
  </si>
  <si>
    <t>W B Power Services Limited (Rehlko)</t>
  </si>
  <si>
    <t>Provison of Simulated Patients</t>
  </si>
  <si>
    <t>Peel Roleplay Ltd</t>
  </si>
  <si>
    <t>Simulated Actors required for delivery of clinical examinations and clinical simulations carried out by Medical School studnets</t>
  </si>
  <si>
    <t>07576465</t>
  </si>
  <si>
    <t>OneTrust Privacy Management Software</t>
  </si>
  <si>
    <t>Provision of Privacy Management modules - Data Mapping, Privacy Assessment Automation, Incident Managament, Data Guidance, DSR Module, Compliance Automation</t>
  </si>
  <si>
    <t>Oyster Information Management Solutions Limited</t>
  </si>
  <si>
    <t>LUV01453</t>
  </si>
  <si>
    <t>Supply of Grocery, Frozen and Chilled produce</t>
  </si>
  <si>
    <t>BFS Group Ltd (Bidfood) and Sysco GB Limited (Brakes)</t>
  </si>
  <si>
    <t>Online asbestos awareness training</t>
  </si>
  <si>
    <t>Environmental Essentials Ltd</t>
  </si>
  <si>
    <t>05097507</t>
  </si>
  <si>
    <t>Bruker GeoMx service contract</t>
  </si>
  <si>
    <t>Bruker Spatial Biology</t>
  </si>
  <si>
    <t>Hewlett Packard Enterprise maintenance of DiRAC - annual support renewal for DiRAC3 hardware</t>
  </si>
  <si>
    <t>LUV01454</t>
  </si>
  <si>
    <t>Provision of an applicant tracking system for recruitment purposes</t>
  </si>
  <si>
    <t>Mechanical and Electrical Consultant Services</t>
  </si>
  <si>
    <t>Provision of Mechanical and Electrical Consultant Services to support Estates Project Delivery</t>
  </si>
  <si>
    <t>LUV01415</t>
  </si>
  <si>
    <t>Provision of fresh and prepped fruit and veg</t>
  </si>
  <si>
    <t>Dole Plc
Hallam Country Fresh Foods</t>
  </si>
  <si>
    <t>LUV01409</t>
  </si>
  <si>
    <t>The provision of a CCTV Storage Solution</t>
  </si>
  <si>
    <t>Copilot and Microsoft EA agreement</t>
  </si>
  <si>
    <t>LUV01242</t>
  </si>
  <si>
    <t>Infoblox hardware replacement, migration and support</t>
  </si>
  <si>
    <t>Infoblox IPAM / DDI (IP Address Management, DNS, DHCP) and related cyber security subscription for appliances, project migration and ongoing support (3-year term including hardware replacement, subscription license, support and migration professional services)</t>
  </si>
  <si>
    <t>LUV01420</t>
  </si>
  <si>
    <t xml:space="preserve">Provision of Pump and Motor Repairs </t>
  </si>
  <si>
    <t>LUV01418</t>
  </si>
  <si>
    <t xml:space="preserve">Provision of Planned and Reactive Maintenance of Fire Dampers </t>
  </si>
  <si>
    <t>LUV01398</t>
  </si>
  <si>
    <t>Group Life Assurance for PAS</t>
  </si>
  <si>
    <t>Mentimeter - Campus-Wide (up to 1,000 licenses)</t>
  </si>
  <si>
    <t>Mentimeter AB</t>
  </si>
  <si>
    <t>Mentimeter</t>
  </si>
  <si>
    <t>556892-5506</t>
  </si>
  <si>
    <t>Educational Recording Agency (ERA) licence</t>
  </si>
  <si>
    <t>Educational Recording Agency</t>
  </si>
  <si>
    <t>National blanket licence to enable non-commercial educational use of audio visual material within universities</t>
  </si>
  <si>
    <t>LUV01426</t>
  </si>
  <si>
    <t>The supply of IT Related Accessories and Parts</t>
  </si>
  <si>
    <t>Insight Direct (UK) Limited</t>
  </si>
  <si>
    <t>02579852</t>
  </si>
  <si>
    <t>CISCO Support 2026-27</t>
  </si>
  <si>
    <t>Gorilla Experiment Builder subscription</t>
  </si>
  <si>
    <t>Cauldron Science Limited</t>
  </si>
  <si>
    <t>07071678</t>
  </si>
  <si>
    <t>Annual renewal of PVS subscription to the Gorilla Experiment Builder system</t>
  </si>
  <si>
    <t>Servicing &amp; repairs for gardens and grounds machinery</t>
  </si>
  <si>
    <t>Ben Burgess &amp; Co Ltd</t>
  </si>
  <si>
    <t>04172275</t>
  </si>
  <si>
    <t>Haplo Services Ltd (Cayuse)</t>
  </si>
  <si>
    <t>LUV01441</t>
  </si>
  <si>
    <t>Supply of Apple Equipment &amp; Associated Services</t>
  </si>
  <si>
    <t>Category Group</t>
  </si>
  <si>
    <t>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</si>
</sst>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quot;£&quot;#,##0"/>
  </numFmts>
  <fonts count="8" x14ac:knownFonts="1">
    <font>
      <sz val="11"/>
      <color theme="1"/>
      <name val="Calibri"/>
      <family val="2"/>
      <scheme val="minor"/>
    </font>
    <font>
      <sz val="11"/>
      <color theme="1"/>
      <name val="Calibri"/>
      <family val="2"/>
      <scheme val="minor"/>
    </font>
    <font>
      <sz val="11"/>
      <color rgb="FF9C5700"/>
      <name val="Calibri"/>
      <family val="2"/>
      <scheme val="minor"/>
    </font>
    <font>
      <b/>
      <sz val="10"/>
      <name val="Calibri"/>
      <family val="2"/>
    </font>
    <font>
      <sz val="10"/>
      <name val="Calibri"/>
      <family val="2"/>
      <scheme val="minor"/>
    </font>
    <font>
      <sz val="10"/>
      <color theme="1"/>
      <name val="Calibri"/>
      <family val="2"/>
      <scheme val="minor"/>
    </font>
    <font>
      <sz val="10"/>
      <name val="Calibri"/>
      <family val="2"/>
    </font>
    <font>
      <sz val="10"/>
      <color rgb="FF000000"/>
      <name val="Calibri"/>
      <family val="2"/>
      <scheme val="minor"/>
    </font>
  </fonts>
  <fills count="6">
    <fill>
      <patternFill patternType="none"/>
    </fill>
    <fill>
      <patternFill patternType="gray125"/>
    </fill>
    <fill>
      <patternFill patternType="solid">
        <fgColor rgb="FFFFEB9C"/>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2" borderId="0" applyNumberFormat="0" applyBorder="0" applyAlignment="0" applyProtection="0"/>
    <xf numFmtId="43" fontId="1" fillId="0" borderId="0" applyFont="0" applyFill="0" applyBorder="0" applyAlignment="0" applyProtection="0"/>
  </cellStyleXfs>
  <cellXfs count="68">
    <xf numFmtId="0" fontId="0" fillId="0" borderId="0" xfId="0"/>
    <xf numFmtId="0" fontId="5" fillId="0" borderId="0" xfId="0" applyFont="1" applyAlignment="1">
      <alignment vertical="top" wrapText="1"/>
    </xf>
    <xf numFmtId="0" fontId="3" fillId="3" borderId="1" xfId="0" applyFont="1" applyFill="1" applyBorder="1" applyAlignment="1">
      <alignment horizontal="center" wrapText="1"/>
    </xf>
    <xf numFmtId="0" fontId="3" fillId="4" borderId="1" xfId="0" applyFont="1" applyFill="1" applyBorder="1" applyAlignment="1">
      <alignment horizontal="center" wrapText="1"/>
    </xf>
    <xf numFmtId="14" fontId="3" fillId="3" borderId="1" xfId="0" applyNumberFormat="1" applyFont="1" applyFill="1" applyBorder="1" applyAlignment="1">
      <alignment horizontal="center" wrapText="1"/>
    </xf>
    <xf numFmtId="164" fontId="3" fillId="3" borderId="1" xfId="1" applyNumberFormat="1" applyFont="1" applyFill="1" applyBorder="1" applyAlignment="1">
      <alignment horizontal="center" wrapText="1"/>
    </xf>
    <xf numFmtId="164" fontId="3" fillId="3" borderId="1" xfId="2" applyNumberFormat="1" applyFont="1" applyFill="1" applyBorder="1" applyAlignment="1">
      <alignment horizontal="center" wrapText="1"/>
    </xf>
    <xf numFmtId="0" fontId="5" fillId="0" borderId="1" xfId="0" applyFont="1" applyBorder="1" applyAlignment="1">
      <alignment vertical="top"/>
    </xf>
    <xf numFmtId="0" fontId="5" fillId="0" borderId="0" xfId="0" applyFont="1" applyAlignment="1">
      <alignment vertical="top"/>
    </xf>
    <xf numFmtId="0" fontId="5" fillId="0" borderId="1" xfId="0" applyFont="1" applyBorder="1"/>
    <xf numFmtId="0" fontId="4" fillId="0" borderId="1" xfId="0" applyFont="1" applyBorder="1" applyAlignment="1">
      <alignment vertical="top" wrapText="1"/>
    </xf>
    <xf numFmtId="0" fontId="4" fillId="0" borderId="1" xfId="0" applyFont="1" applyBorder="1" applyAlignment="1">
      <alignment horizontal="left" vertical="top" wrapText="1"/>
    </xf>
    <xf numFmtId="0" fontId="4" fillId="5" borderId="1" xfId="0" applyFont="1" applyFill="1" applyBorder="1" applyAlignment="1">
      <alignment horizontal="left" vertical="top" wrapText="1"/>
    </xf>
    <xf numFmtId="14" fontId="5" fillId="0" borderId="1" xfId="0" applyNumberFormat="1" applyFont="1" applyBorder="1" applyAlignment="1">
      <alignment vertical="top" wrapText="1"/>
    </xf>
    <xf numFmtId="0" fontId="5" fillId="0" borderId="1" xfId="0" applyFont="1" applyBorder="1" applyAlignment="1">
      <alignment horizontal="right" vertical="top" wrapText="1"/>
    </xf>
    <xf numFmtId="0" fontId="4" fillId="0" borderId="1" xfId="0" applyFont="1" applyBorder="1" applyAlignment="1">
      <alignment vertical="top"/>
    </xf>
    <xf numFmtId="0" fontId="4" fillId="0" borderId="1" xfId="0" applyFont="1" applyBorder="1" applyAlignment="1">
      <alignment horizontal="left" vertical="top"/>
    </xf>
    <xf numFmtId="0" fontId="5" fillId="0" borderId="1" xfId="0" applyFont="1" applyBorder="1" applyAlignment="1">
      <alignment horizontal="left" vertical="top" wrapText="1"/>
    </xf>
    <xf numFmtId="164" fontId="5" fillId="0" borderId="1" xfId="1" applyNumberFormat="1" applyFont="1" applyBorder="1" applyAlignment="1">
      <alignment horizontal="right" vertical="top" wrapText="1"/>
    </xf>
    <xf numFmtId="164" fontId="5" fillId="0" borderId="1" xfId="2" applyNumberFormat="1" applyFont="1" applyBorder="1" applyAlignment="1">
      <alignment horizontal="right" vertical="top" wrapText="1"/>
    </xf>
    <xf numFmtId="0" fontId="5" fillId="0" borderId="1" xfId="0" applyFont="1" applyBorder="1" applyAlignment="1">
      <alignment vertical="top" wrapText="1"/>
    </xf>
    <xf numFmtId="14" fontId="5" fillId="0" borderId="1" xfId="0" applyNumberFormat="1" applyFont="1" applyBorder="1" applyAlignment="1">
      <alignment vertical="top"/>
    </xf>
    <xf numFmtId="14" fontId="5" fillId="0" borderId="1" xfId="0" applyNumberFormat="1" applyFont="1" applyBorder="1" applyAlignment="1">
      <alignment horizontal="right" vertical="top"/>
    </xf>
    <xf numFmtId="14" fontId="5" fillId="5" borderId="1" xfId="0" applyNumberFormat="1" applyFont="1" applyFill="1" applyBorder="1" applyAlignment="1">
      <alignment vertical="top" wrapText="1"/>
    </xf>
    <xf numFmtId="164" fontId="4" fillId="5" borderId="1" xfId="2" applyNumberFormat="1" applyFont="1" applyFill="1" applyBorder="1" applyAlignment="1">
      <alignment horizontal="right" vertical="top" wrapText="1"/>
    </xf>
    <xf numFmtId="0" fontId="5" fillId="5" borderId="1" xfId="0" applyFont="1" applyFill="1" applyBorder="1" applyAlignment="1">
      <alignment horizontal="right" vertical="top" wrapText="1"/>
    </xf>
    <xf numFmtId="0" fontId="4" fillId="5" borderId="1" xfId="0" applyFont="1" applyFill="1" applyBorder="1" applyAlignment="1">
      <alignment vertical="top" wrapText="1"/>
    </xf>
    <xf numFmtId="0" fontId="5" fillId="5" borderId="1" xfId="0" applyFont="1" applyFill="1" applyBorder="1" applyAlignment="1">
      <alignment horizontal="left" vertical="top" wrapText="1"/>
    </xf>
    <xf numFmtId="14" fontId="4" fillId="5" borderId="1" xfId="0" applyNumberFormat="1" applyFont="1" applyFill="1" applyBorder="1" applyAlignment="1">
      <alignment vertical="top" wrapText="1"/>
    </xf>
    <xf numFmtId="164" fontId="5" fillId="0" borderId="1" xfId="1" applyNumberFormat="1" applyFont="1" applyBorder="1" applyAlignment="1">
      <alignment horizontal="right" vertical="top"/>
    </xf>
    <xf numFmtId="14" fontId="5" fillId="0" borderId="1" xfId="0" applyNumberFormat="1" applyFont="1" applyBorder="1" applyAlignment="1">
      <alignment horizontal="right" vertical="top" wrapText="1"/>
    </xf>
    <xf numFmtId="0" fontId="5" fillId="0" borderId="1" xfId="0" applyFont="1" applyBorder="1" applyAlignment="1">
      <alignment horizontal="right" vertical="top"/>
    </xf>
    <xf numFmtId="0" fontId="5" fillId="0" borderId="1" xfId="0" applyFont="1" applyBorder="1" applyAlignment="1">
      <alignment horizontal="left" vertical="top"/>
    </xf>
    <xf numFmtId="0" fontId="6" fillId="0" borderId="1" xfId="0" applyFont="1" applyBorder="1" applyAlignment="1">
      <alignment vertical="top"/>
    </xf>
    <xf numFmtId="164" fontId="5" fillId="0" borderId="1" xfId="0" applyNumberFormat="1" applyFont="1" applyBorder="1" applyAlignment="1">
      <alignment vertical="top"/>
    </xf>
    <xf numFmtId="164" fontId="5" fillId="0" borderId="1" xfId="0" applyNumberFormat="1" applyFont="1" applyBorder="1"/>
    <xf numFmtId="49" fontId="5" fillId="0" borderId="1" xfId="0" applyNumberFormat="1" applyFont="1" applyBorder="1" applyAlignment="1">
      <alignment horizontal="left" vertical="top"/>
    </xf>
    <xf numFmtId="0" fontId="4" fillId="0" borderId="1" xfId="3" applyNumberFormat="1" applyFont="1" applyFill="1" applyBorder="1" applyAlignment="1">
      <alignment horizontal="left" vertical="top"/>
    </xf>
    <xf numFmtId="49" fontId="5" fillId="0" borderId="1" xfId="0" applyNumberFormat="1" applyFont="1" applyBorder="1" applyAlignment="1">
      <alignment vertical="top"/>
    </xf>
    <xf numFmtId="0" fontId="6" fillId="0" borderId="1" xfId="0" applyFont="1" applyBorder="1" applyAlignment="1">
      <alignment horizontal="left" vertical="top" wrapText="1"/>
    </xf>
    <xf numFmtId="49" fontId="5" fillId="0" borderId="1" xfId="0" applyNumberFormat="1" applyFont="1" applyBorder="1" applyAlignment="1">
      <alignment horizontal="left" vertical="top" wrapText="1"/>
    </xf>
    <xf numFmtId="164" fontId="5" fillId="0" borderId="1" xfId="0" applyNumberFormat="1" applyFont="1" applyBorder="1" applyAlignment="1">
      <alignment horizontal="right" vertical="top" wrapText="1"/>
    </xf>
    <xf numFmtId="1" fontId="5" fillId="0" borderId="1" xfId="0" applyNumberFormat="1" applyFont="1" applyBorder="1" applyAlignment="1">
      <alignment horizontal="left" vertical="top"/>
    </xf>
    <xf numFmtId="2" fontId="5" fillId="0" borderId="1" xfId="0" applyNumberFormat="1" applyFont="1" applyBorder="1" applyAlignment="1">
      <alignment vertical="top"/>
    </xf>
    <xf numFmtId="49" fontId="4" fillId="5" borderId="1" xfId="0" applyNumberFormat="1" applyFont="1" applyFill="1" applyBorder="1" applyAlignment="1">
      <alignment horizontal="left" vertical="top" wrapText="1"/>
    </xf>
    <xf numFmtId="0" fontId="7" fillId="0" borderId="1" xfId="0" applyFont="1" applyBorder="1" applyAlignment="1">
      <alignment horizontal="left" vertical="top" wrapText="1"/>
    </xf>
    <xf numFmtId="14" fontId="5" fillId="0" borderId="1" xfId="1" applyNumberFormat="1" applyFont="1" applyBorder="1" applyAlignment="1">
      <alignment horizontal="right" vertical="top"/>
    </xf>
    <xf numFmtId="164" fontId="5" fillId="0" borderId="1" xfId="4" applyNumberFormat="1" applyFont="1" applyBorder="1" applyAlignment="1">
      <alignment horizontal="right" vertical="top"/>
    </xf>
    <xf numFmtId="164" fontId="5" fillId="0" borderId="1" xfId="1" applyNumberFormat="1" applyFont="1" applyFill="1" applyBorder="1" applyAlignment="1">
      <alignment horizontal="right" vertical="top"/>
    </xf>
    <xf numFmtId="164" fontId="5" fillId="0" borderId="1" xfId="0" applyNumberFormat="1" applyFont="1" applyBorder="1" applyAlignment="1">
      <alignment horizontal="right" vertical="top"/>
    </xf>
    <xf numFmtId="2" fontId="5" fillId="0" borderId="1" xfId="0" applyNumberFormat="1" applyFont="1" applyBorder="1" applyAlignment="1">
      <alignment vertical="top" wrapText="1"/>
    </xf>
    <xf numFmtId="14" fontId="5" fillId="0" borderId="0" xfId="0" applyNumberFormat="1" applyFont="1" applyAlignment="1">
      <alignment vertical="top"/>
    </xf>
    <xf numFmtId="164" fontId="5" fillId="0" borderId="0" xfId="0" applyNumberFormat="1" applyFont="1" applyAlignment="1">
      <alignment vertical="top"/>
    </xf>
    <xf numFmtId="0" fontId="4" fillId="0" borderId="2" xfId="0" applyFont="1" applyBorder="1" applyAlignment="1">
      <alignment horizontal="left" vertical="top" wrapText="1"/>
    </xf>
    <xf numFmtId="0" fontId="5" fillId="0" borderId="2" xfId="0" applyFont="1" applyBorder="1" applyAlignment="1">
      <alignment horizontal="left" vertical="top" wrapText="1"/>
    </xf>
    <xf numFmtId="14" fontId="5" fillId="0" borderId="2" xfId="0" applyNumberFormat="1" applyFont="1" applyBorder="1" applyAlignment="1">
      <alignment vertical="top"/>
    </xf>
    <xf numFmtId="164" fontId="5" fillId="0" borderId="2" xfId="1" applyNumberFormat="1" applyFont="1" applyBorder="1" applyAlignment="1">
      <alignment horizontal="right" vertical="top" wrapText="1"/>
    </xf>
    <xf numFmtId="164" fontId="5" fillId="0" borderId="2" xfId="2" applyNumberFormat="1" applyFont="1" applyBorder="1" applyAlignment="1">
      <alignment horizontal="right" vertical="top" wrapText="1"/>
    </xf>
    <xf numFmtId="0" fontId="5" fillId="0" borderId="2" xfId="0" applyFont="1" applyBorder="1" applyAlignment="1">
      <alignment horizontal="right" vertical="top" wrapText="1"/>
    </xf>
    <xf numFmtId="0" fontId="5" fillId="0" borderId="2" xfId="0" applyFont="1" applyBorder="1" applyAlignment="1">
      <alignment vertical="top" wrapText="1"/>
    </xf>
    <xf numFmtId="164" fontId="5" fillId="0" borderId="2" xfId="0" applyNumberFormat="1" applyFont="1" applyBorder="1" applyAlignment="1">
      <alignment vertical="top"/>
    </xf>
    <xf numFmtId="14" fontId="5" fillId="0" borderId="1" xfId="0" applyNumberFormat="1" applyFont="1" applyBorder="1"/>
    <xf numFmtId="0" fontId="5" fillId="0" borderId="2" xfId="0" applyFont="1" applyBorder="1" applyAlignment="1">
      <alignment horizontal="left" vertical="top"/>
    </xf>
    <xf numFmtId="0" fontId="5" fillId="0" borderId="1" xfId="0" applyNumberFormat="1" applyFont="1" applyBorder="1" applyAlignment="1">
      <alignment horizontal="left" vertical="top"/>
    </xf>
    <xf numFmtId="164" fontId="5" fillId="0" borderId="2" xfId="1" applyNumberFormat="1" applyFont="1" applyBorder="1" applyAlignment="1">
      <alignment horizontal="right" vertical="top"/>
    </xf>
    <xf numFmtId="0" fontId="5" fillId="0" borderId="2" xfId="0" applyFont="1" applyBorder="1" applyAlignment="1">
      <alignment horizontal="right" vertical="top"/>
    </xf>
    <xf numFmtId="0" fontId="5" fillId="0" borderId="1" xfId="0" applyFont="1" applyBorder="1" applyAlignment="1">
      <alignment wrapText="1"/>
    </xf>
    <xf numFmtId="0" fontId="4" fillId="0" borderId="2" xfId="0" applyFont="1" applyBorder="1" applyAlignment="1">
      <alignment vertical="top"/>
    </xf>
  </cellXfs>
  <cellStyles count="5">
    <cellStyle name="Comma" xfId="1" builtinId="3"/>
    <cellStyle name="Comma 3" xfId="4" xr:uid="{5879E4A8-F7CB-4E2C-9EBD-56597C2BD545}"/>
    <cellStyle name="Currency" xfId="2" builtinId="4"/>
    <cellStyle name="Neutral" xfId="3"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10"/>
  <sheetViews>
    <sheetView tabSelected="1" zoomScaleNormal="100" workbookViewId="0">
      <pane ySplit="1" topLeftCell="A2" activePane="bottomLeft" state="frozen"/>
      <selection pane="bottomLeft" activeCell="E7" sqref="E7"/>
    </sheetView>
  </sheetViews>
  <sheetFormatPr defaultColWidth="9.140625" defaultRowHeight="12.75" x14ac:dyDescent="0.25"/>
  <cols>
    <col min="1" max="1" width="15.85546875" style="8" bestFit="1" customWidth="1"/>
    <col min="2" max="2" width="21" style="8" bestFit="1" customWidth="1"/>
    <col min="3" max="3" width="40.42578125" style="8" bestFit="1" customWidth="1"/>
    <col min="4" max="5" width="56.7109375" style="8" customWidth="1"/>
    <col min="6" max="6" width="56.7109375" style="1" customWidth="1"/>
    <col min="7" max="7" width="14.42578125" style="8" customWidth="1"/>
    <col min="8" max="9" width="14.42578125" style="51" customWidth="1"/>
    <col min="10" max="11" width="14.42578125" style="52" customWidth="1"/>
    <col min="12" max="12" width="14.42578125" style="8" customWidth="1"/>
    <col min="13" max="16384" width="9.140625" style="8"/>
  </cols>
  <sheetData>
    <row r="1" spans="1:12" ht="38.25" x14ac:dyDescent="0.2">
      <c r="A1" s="2" t="s">
        <v>0</v>
      </c>
      <c r="B1" s="3" t="s">
        <v>1290</v>
      </c>
      <c r="C1" s="3" t="s">
        <v>1291</v>
      </c>
      <c r="D1" s="2" t="s">
        <v>1</v>
      </c>
      <c r="E1" s="2" t="s">
        <v>2</v>
      </c>
      <c r="F1" s="2" t="s">
        <v>3</v>
      </c>
      <c r="G1" s="2" t="s">
        <v>4</v>
      </c>
      <c r="H1" s="4" t="s">
        <v>5</v>
      </c>
      <c r="I1" s="4" t="s">
        <v>6</v>
      </c>
      <c r="J1" s="5" t="s">
        <v>7</v>
      </c>
      <c r="K1" s="6" t="s">
        <v>8</v>
      </c>
      <c r="L1" s="2" t="s">
        <v>9</v>
      </c>
    </row>
    <row r="2" spans="1:12" x14ac:dyDescent="0.25">
      <c r="A2" s="32" t="s">
        <v>532</v>
      </c>
      <c r="B2" s="32" t="s">
        <v>10</v>
      </c>
      <c r="C2" s="15" t="s">
        <v>18</v>
      </c>
      <c r="D2" s="17" t="s">
        <v>536</v>
      </c>
      <c r="E2" s="17" t="s">
        <v>536</v>
      </c>
      <c r="F2" s="17" t="s">
        <v>534</v>
      </c>
      <c r="G2" s="17" t="s">
        <v>535</v>
      </c>
      <c r="H2" s="21">
        <v>45261</v>
      </c>
      <c r="I2" s="22">
        <v>46356</v>
      </c>
      <c r="J2" s="34">
        <f>K2/4</f>
        <v>25205</v>
      </c>
      <c r="K2" s="29">
        <v>100820</v>
      </c>
      <c r="L2" s="31">
        <v>12</v>
      </c>
    </row>
    <row r="3" spans="1:12" ht="25.5" x14ac:dyDescent="0.25">
      <c r="A3" s="32" t="s">
        <v>288</v>
      </c>
      <c r="B3" s="32" t="s">
        <v>10</v>
      </c>
      <c r="C3" s="15" t="s">
        <v>18</v>
      </c>
      <c r="D3" s="17" t="s">
        <v>289</v>
      </c>
      <c r="E3" s="17" t="s">
        <v>290</v>
      </c>
      <c r="F3" s="17" t="s">
        <v>291</v>
      </c>
      <c r="G3" s="40" t="s">
        <v>292</v>
      </c>
      <c r="H3" s="21">
        <v>45017</v>
      </c>
      <c r="I3" s="22">
        <v>46477</v>
      </c>
      <c r="J3" s="34">
        <v>0</v>
      </c>
      <c r="K3" s="34">
        <v>0</v>
      </c>
      <c r="L3" s="31">
        <v>12</v>
      </c>
    </row>
    <row r="4" spans="1:12" x14ac:dyDescent="0.25">
      <c r="A4" s="32" t="s">
        <v>738</v>
      </c>
      <c r="B4" s="11" t="s">
        <v>10</v>
      </c>
      <c r="C4" s="11" t="s">
        <v>18</v>
      </c>
      <c r="D4" s="11" t="s">
        <v>739</v>
      </c>
      <c r="E4" s="17" t="s">
        <v>740</v>
      </c>
      <c r="F4" s="17" t="s">
        <v>741</v>
      </c>
      <c r="G4" s="17" t="s">
        <v>742</v>
      </c>
      <c r="H4" s="21">
        <v>45505</v>
      </c>
      <c r="I4" s="22">
        <v>46599</v>
      </c>
      <c r="J4" s="29">
        <f>K4/3</f>
        <v>56000</v>
      </c>
      <c r="K4" s="29">
        <v>168000</v>
      </c>
      <c r="L4" s="14"/>
    </row>
    <row r="5" spans="1:12" ht="25.5" x14ac:dyDescent="0.25">
      <c r="A5" s="15"/>
      <c r="B5" s="32" t="s">
        <v>10</v>
      </c>
      <c r="C5" s="15" t="s">
        <v>20</v>
      </c>
      <c r="D5" s="17" t="s">
        <v>719</v>
      </c>
      <c r="E5" s="17" t="s">
        <v>719</v>
      </c>
      <c r="F5" s="17" t="s">
        <v>720</v>
      </c>
      <c r="G5" s="21"/>
      <c r="H5" s="21">
        <v>45839</v>
      </c>
      <c r="I5" s="22">
        <v>46203</v>
      </c>
      <c r="J5" s="29">
        <v>20000</v>
      </c>
      <c r="K5" s="29">
        <v>20000</v>
      </c>
      <c r="L5" s="31"/>
    </row>
    <row r="6" spans="1:12" x14ac:dyDescent="0.25">
      <c r="A6" s="15" t="s">
        <v>397</v>
      </c>
      <c r="B6" s="32" t="s">
        <v>10</v>
      </c>
      <c r="C6" s="15" t="s">
        <v>20</v>
      </c>
      <c r="D6" s="17" t="s">
        <v>398</v>
      </c>
      <c r="E6" s="17" t="s">
        <v>398</v>
      </c>
      <c r="F6" s="17" t="s">
        <v>399</v>
      </c>
      <c r="G6" s="32"/>
      <c r="H6" s="21">
        <v>45131</v>
      </c>
      <c r="I6" s="22">
        <v>46226</v>
      </c>
      <c r="J6" s="34">
        <f>K6/5</f>
        <v>8860</v>
      </c>
      <c r="K6" s="34">
        <v>44300</v>
      </c>
      <c r="L6" s="31">
        <v>24</v>
      </c>
    </row>
    <row r="7" spans="1:12" x14ac:dyDescent="0.25">
      <c r="A7" s="15"/>
      <c r="B7" s="32" t="s">
        <v>10</v>
      </c>
      <c r="C7" s="15" t="s">
        <v>20</v>
      </c>
      <c r="D7" s="17" t="s">
        <v>1129</v>
      </c>
      <c r="E7" s="17" t="s">
        <v>1129</v>
      </c>
      <c r="F7" s="17" t="s">
        <v>720</v>
      </c>
      <c r="G7" s="21"/>
      <c r="H7" s="21">
        <v>45922</v>
      </c>
      <c r="I7" s="22">
        <v>46234</v>
      </c>
      <c r="J7" s="29">
        <v>0</v>
      </c>
      <c r="K7" s="29">
        <v>0</v>
      </c>
      <c r="L7" s="31">
        <v>12</v>
      </c>
    </row>
    <row r="8" spans="1:12" x14ac:dyDescent="0.25">
      <c r="A8" s="32" t="s">
        <v>860</v>
      </c>
      <c r="B8" s="32" t="s">
        <v>10</v>
      </c>
      <c r="C8" s="17" t="s">
        <v>20</v>
      </c>
      <c r="D8" s="17" t="s">
        <v>861</v>
      </c>
      <c r="E8" s="17" t="s">
        <v>861</v>
      </c>
      <c r="F8" s="17" t="s">
        <v>862</v>
      </c>
      <c r="G8" s="17">
        <v>6716766</v>
      </c>
      <c r="H8" s="21">
        <v>45627</v>
      </c>
      <c r="I8" s="22">
        <v>46356</v>
      </c>
      <c r="J8" s="34">
        <v>40000</v>
      </c>
      <c r="K8" s="29">
        <v>160000</v>
      </c>
      <c r="L8" s="31">
        <v>24</v>
      </c>
    </row>
    <row r="9" spans="1:12" x14ac:dyDescent="0.25">
      <c r="A9" s="32" t="s">
        <v>356</v>
      </c>
      <c r="B9" s="32" t="s">
        <v>10</v>
      </c>
      <c r="C9" s="17" t="s">
        <v>16</v>
      </c>
      <c r="D9" s="17" t="s">
        <v>357</v>
      </c>
      <c r="E9" s="17" t="s">
        <v>357</v>
      </c>
      <c r="F9" s="17" t="s">
        <v>358</v>
      </c>
      <c r="G9" s="21"/>
      <c r="H9" s="21">
        <v>45108</v>
      </c>
      <c r="I9" s="22">
        <v>46203</v>
      </c>
      <c r="J9" s="34">
        <f>K9/4</f>
        <v>90000</v>
      </c>
      <c r="K9" s="29">
        <v>360000</v>
      </c>
      <c r="L9" s="31">
        <v>12</v>
      </c>
    </row>
    <row r="10" spans="1:12" x14ac:dyDescent="0.25">
      <c r="A10" s="32" t="s">
        <v>389</v>
      </c>
      <c r="B10" s="32" t="s">
        <v>10</v>
      </c>
      <c r="C10" s="17" t="s">
        <v>16</v>
      </c>
      <c r="D10" s="32" t="s">
        <v>390</v>
      </c>
      <c r="E10" s="17" t="s">
        <v>391</v>
      </c>
      <c r="F10" s="17" t="s">
        <v>392</v>
      </c>
      <c r="G10" s="21" t="s">
        <v>393</v>
      </c>
      <c r="H10" s="21">
        <v>45108</v>
      </c>
      <c r="I10" s="22">
        <v>46203</v>
      </c>
      <c r="J10" s="34">
        <f>K10/3</f>
        <v>116666.66666666667</v>
      </c>
      <c r="K10" s="29">
        <v>350000</v>
      </c>
      <c r="L10" s="31"/>
    </row>
    <row r="11" spans="1:12" x14ac:dyDescent="0.25">
      <c r="A11" s="32" t="s">
        <v>701</v>
      </c>
      <c r="B11" s="15" t="s">
        <v>10</v>
      </c>
      <c r="C11" s="15" t="s">
        <v>16</v>
      </c>
      <c r="D11" s="17" t="s">
        <v>702</v>
      </c>
      <c r="E11" s="17" t="s">
        <v>702</v>
      </c>
      <c r="F11" s="17" t="s">
        <v>703</v>
      </c>
      <c r="G11" s="21"/>
      <c r="H11" s="21">
        <v>45474</v>
      </c>
      <c r="I11" s="22">
        <v>46203</v>
      </c>
      <c r="J11" s="34">
        <f>K11/3</f>
        <v>333333.33333333331</v>
      </c>
      <c r="K11" s="29">
        <v>1000000</v>
      </c>
      <c r="L11" s="31">
        <v>12</v>
      </c>
    </row>
    <row r="12" spans="1:12" x14ac:dyDescent="0.25">
      <c r="A12" s="32" t="s">
        <v>701</v>
      </c>
      <c r="B12" s="15" t="s">
        <v>10</v>
      </c>
      <c r="C12" s="15" t="s">
        <v>16</v>
      </c>
      <c r="D12" s="17" t="s">
        <v>702</v>
      </c>
      <c r="E12" s="17" t="s">
        <v>702</v>
      </c>
      <c r="F12" s="17" t="s">
        <v>704</v>
      </c>
      <c r="G12" s="21"/>
      <c r="H12" s="21">
        <v>45474</v>
      </c>
      <c r="I12" s="22">
        <v>46203</v>
      </c>
      <c r="J12" s="34">
        <f>K12/3</f>
        <v>35000</v>
      </c>
      <c r="K12" s="29">
        <v>105000</v>
      </c>
      <c r="L12" s="31">
        <v>12</v>
      </c>
    </row>
    <row r="13" spans="1:12" x14ac:dyDescent="0.25">
      <c r="A13" s="32" t="s">
        <v>701</v>
      </c>
      <c r="B13" s="15" t="s">
        <v>10</v>
      </c>
      <c r="C13" s="15" t="s">
        <v>16</v>
      </c>
      <c r="D13" s="17" t="s">
        <v>705</v>
      </c>
      <c r="E13" s="17" t="s">
        <v>705</v>
      </c>
      <c r="F13" s="17" t="s">
        <v>706</v>
      </c>
      <c r="G13" s="21"/>
      <c r="H13" s="21">
        <v>45474</v>
      </c>
      <c r="I13" s="22">
        <v>46203</v>
      </c>
      <c r="J13" s="34">
        <f>K13/3</f>
        <v>10000</v>
      </c>
      <c r="K13" s="29">
        <v>30000</v>
      </c>
      <c r="L13" s="31">
        <v>12</v>
      </c>
    </row>
    <row r="14" spans="1:12" x14ac:dyDescent="0.25">
      <c r="A14" s="15"/>
      <c r="B14" s="32" t="s">
        <v>10</v>
      </c>
      <c r="C14" s="17" t="s">
        <v>16</v>
      </c>
      <c r="D14" s="17" t="s">
        <v>914</v>
      </c>
      <c r="E14" s="17" t="s">
        <v>914</v>
      </c>
      <c r="F14" s="17" t="s">
        <v>915</v>
      </c>
      <c r="G14" s="21"/>
      <c r="H14" s="21">
        <v>45778</v>
      </c>
      <c r="I14" s="22">
        <v>46203</v>
      </c>
      <c r="J14" s="34">
        <v>50000</v>
      </c>
      <c r="K14" s="29">
        <v>55000</v>
      </c>
      <c r="L14" s="31"/>
    </row>
    <row r="15" spans="1:12" ht="25.5" x14ac:dyDescent="0.25">
      <c r="A15" s="15"/>
      <c r="B15" s="32" t="s">
        <v>10</v>
      </c>
      <c r="C15" s="15" t="s">
        <v>16</v>
      </c>
      <c r="D15" s="17" t="s">
        <v>794</v>
      </c>
      <c r="E15" s="17" t="s">
        <v>794</v>
      </c>
      <c r="F15" s="17" t="s">
        <v>795</v>
      </c>
      <c r="G15" s="38" t="s">
        <v>796</v>
      </c>
      <c r="H15" s="21">
        <v>45505</v>
      </c>
      <c r="I15" s="22">
        <v>46234</v>
      </c>
      <c r="J15" s="34">
        <v>30000</v>
      </c>
      <c r="K15" s="29">
        <v>60000</v>
      </c>
      <c r="L15" s="31"/>
    </row>
    <row r="16" spans="1:12" x14ac:dyDescent="0.25">
      <c r="A16" s="32" t="s">
        <v>588</v>
      </c>
      <c r="B16" s="32" t="s">
        <v>10</v>
      </c>
      <c r="C16" s="15" t="s">
        <v>16</v>
      </c>
      <c r="D16" s="17" t="s">
        <v>589</v>
      </c>
      <c r="E16" s="17" t="s">
        <v>590</v>
      </c>
      <c r="F16" s="17" t="s">
        <v>591</v>
      </c>
      <c r="G16" s="21"/>
      <c r="H16" s="21">
        <v>45383</v>
      </c>
      <c r="I16" s="22">
        <v>46295</v>
      </c>
      <c r="J16" s="34">
        <v>40000</v>
      </c>
      <c r="K16" s="29">
        <v>100000</v>
      </c>
      <c r="L16" s="31"/>
    </row>
    <row r="17" spans="1:12" x14ac:dyDescent="0.25">
      <c r="A17" s="32" t="s">
        <v>532</v>
      </c>
      <c r="B17" s="32" t="s">
        <v>10</v>
      </c>
      <c r="C17" s="17" t="s">
        <v>16</v>
      </c>
      <c r="D17" s="17" t="s">
        <v>533</v>
      </c>
      <c r="E17" s="17" t="s">
        <v>533</v>
      </c>
      <c r="F17" s="17" t="s">
        <v>534</v>
      </c>
      <c r="G17" s="17" t="s">
        <v>535</v>
      </c>
      <c r="H17" s="21">
        <v>45292</v>
      </c>
      <c r="I17" s="22">
        <v>46387</v>
      </c>
      <c r="J17" s="34">
        <f>K17/4</f>
        <v>100000</v>
      </c>
      <c r="K17" s="29">
        <v>400000</v>
      </c>
      <c r="L17" s="31">
        <v>12</v>
      </c>
    </row>
    <row r="18" spans="1:12" x14ac:dyDescent="0.25">
      <c r="A18" s="32" t="s">
        <v>548</v>
      </c>
      <c r="B18" s="32" t="s">
        <v>10</v>
      </c>
      <c r="C18" s="15" t="s">
        <v>16</v>
      </c>
      <c r="D18" s="17" t="s">
        <v>549</v>
      </c>
      <c r="E18" s="17" t="s">
        <v>549</v>
      </c>
      <c r="F18" s="17" t="s">
        <v>550</v>
      </c>
      <c r="G18" s="21"/>
      <c r="H18" s="21">
        <v>45323</v>
      </c>
      <c r="I18" s="22">
        <v>46418</v>
      </c>
      <c r="J18" s="34">
        <f>K18/3</f>
        <v>40000</v>
      </c>
      <c r="K18" s="47">
        <v>120000</v>
      </c>
      <c r="L18" s="31"/>
    </row>
    <row r="19" spans="1:12" ht="38.25" x14ac:dyDescent="0.25">
      <c r="A19" s="15" t="s">
        <v>1259</v>
      </c>
      <c r="B19" s="32" t="s">
        <v>10</v>
      </c>
      <c r="C19" s="15" t="s">
        <v>16</v>
      </c>
      <c r="D19" s="17" t="s">
        <v>580</v>
      </c>
      <c r="E19" s="17" t="s">
        <v>581</v>
      </c>
      <c r="F19" s="17" t="s">
        <v>582</v>
      </c>
      <c r="G19" s="36" t="s">
        <v>583</v>
      </c>
      <c r="H19" s="21">
        <v>45352</v>
      </c>
      <c r="I19" s="22">
        <v>46446</v>
      </c>
      <c r="J19" s="34">
        <f>K19/4</f>
        <v>80000</v>
      </c>
      <c r="K19" s="29">
        <v>320000</v>
      </c>
      <c r="L19" s="31">
        <v>12</v>
      </c>
    </row>
    <row r="20" spans="1:12" x14ac:dyDescent="0.25">
      <c r="A20" s="32"/>
      <c r="B20" s="32" t="s">
        <v>10</v>
      </c>
      <c r="C20" s="17" t="s">
        <v>16</v>
      </c>
      <c r="D20" s="7" t="s">
        <v>1142</v>
      </c>
      <c r="E20" s="7" t="s">
        <v>1142</v>
      </c>
      <c r="F20" s="17" t="s">
        <v>388</v>
      </c>
      <c r="G20" s="38" t="s">
        <v>1143</v>
      </c>
      <c r="H20" s="21">
        <v>45962</v>
      </c>
      <c r="I20" s="21">
        <v>46691</v>
      </c>
      <c r="J20" s="34">
        <f>K20/4</f>
        <v>100000</v>
      </c>
      <c r="K20" s="29">
        <v>400000</v>
      </c>
      <c r="L20" s="31">
        <v>24</v>
      </c>
    </row>
    <row r="21" spans="1:12" x14ac:dyDescent="0.25">
      <c r="A21" s="32" t="s">
        <v>851</v>
      </c>
      <c r="B21" s="32" t="s">
        <v>10</v>
      </c>
      <c r="C21" s="17" t="s">
        <v>16</v>
      </c>
      <c r="D21" s="17" t="s">
        <v>852</v>
      </c>
      <c r="E21" s="17" t="s">
        <v>852</v>
      </c>
      <c r="F21" s="17" t="s">
        <v>853</v>
      </c>
      <c r="G21" s="21"/>
      <c r="H21" s="21">
        <v>45627</v>
      </c>
      <c r="I21" s="22">
        <v>46721</v>
      </c>
      <c r="J21" s="34">
        <f>K21/4</f>
        <v>55000</v>
      </c>
      <c r="K21" s="29">
        <v>220000</v>
      </c>
      <c r="L21" s="31">
        <v>12</v>
      </c>
    </row>
    <row r="22" spans="1:12" ht="25.5" x14ac:dyDescent="0.25">
      <c r="A22" s="7" t="s">
        <v>1240</v>
      </c>
      <c r="B22" s="7" t="s">
        <v>10</v>
      </c>
      <c r="C22" s="7" t="s">
        <v>16</v>
      </c>
      <c r="D22" s="7" t="s">
        <v>1241</v>
      </c>
      <c r="E22" s="7" t="s">
        <v>1241</v>
      </c>
      <c r="F22" s="20" t="s">
        <v>1242</v>
      </c>
      <c r="G22" s="21"/>
      <c r="H22" s="21">
        <v>46113</v>
      </c>
      <c r="I22" s="21">
        <v>46843</v>
      </c>
      <c r="J22" s="34">
        <v>300000</v>
      </c>
      <c r="K22" s="34">
        <v>900000</v>
      </c>
      <c r="L22" s="7">
        <v>12</v>
      </c>
    </row>
    <row r="23" spans="1:12" x14ac:dyDescent="0.25">
      <c r="A23" s="7" t="s">
        <v>1253</v>
      </c>
      <c r="B23" s="7" t="s">
        <v>10</v>
      </c>
      <c r="C23" s="7" t="s">
        <v>16</v>
      </c>
      <c r="D23" s="7" t="s">
        <v>1254</v>
      </c>
      <c r="E23" s="7" t="s">
        <v>1254</v>
      </c>
      <c r="F23" s="20" t="s">
        <v>1255</v>
      </c>
      <c r="G23" s="21"/>
      <c r="H23" s="21">
        <v>46113</v>
      </c>
      <c r="I23" s="21">
        <v>46843</v>
      </c>
      <c r="J23" s="34">
        <v>150000</v>
      </c>
      <c r="K23" s="34">
        <v>600000</v>
      </c>
      <c r="L23" s="7">
        <v>24</v>
      </c>
    </row>
    <row r="24" spans="1:12" ht="25.5" x14ac:dyDescent="0.25">
      <c r="A24" s="32"/>
      <c r="B24" s="32" t="s">
        <v>11</v>
      </c>
      <c r="C24" s="17" t="s">
        <v>22</v>
      </c>
      <c r="D24" s="17" t="s">
        <v>694</v>
      </c>
      <c r="E24" s="17" t="s">
        <v>694</v>
      </c>
      <c r="F24" s="17" t="s">
        <v>695</v>
      </c>
      <c r="G24" s="13"/>
      <c r="H24" s="13">
        <v>45536</v>
      </c>
      <c r="I24" s="30">
        <v>46265</v>
      </c>
      <c r="J24" s="29">
        <f>K24/2</f>
        <v>21100</v>
      </c>
      <c r="K24" s="29">
        <v>42200</v>
      </c>
      <c r="L24" s="31"/>
    </row>
    <row r="25" spans="1:12" ht="25.5" x14ac:dyDescent="0.25">
      <c r="A25" s="32"/>
      <c r="B25" s="32" t="s">
        <v>11</v>
      </c>
      <c r="C25" s="17" t="s">
        <v>22</v>
      </c>
      <c r="D25" s="17" t="s">
        <v>694</v>
      </c>
      <c r="E25" s="17" t="s">
        <v>694</v>
      </c>
      <c r="F25" s="17" t="s">
        <v>1154</v>
      </c>
      <c r="G25" s="13"/>
      <c r="H25" s="13">
        <v>45992</v>
      </c>
      <c r="I25" s="30">
        <v>46356</v>
      </c>
      <c r="J25" s="29">
        <v>30000</v>
      </c>
      <c r="K25" s="29">
        <v>30000</v>
      </c>
      <c r="L25" s="31"/>
    </row>
    <row r="26" spans="1:12" x14ac:dyDescent="0.25">
      <c r="A26" s="32" t="s">
        <v>256</v>
      </c>
      <c r="B26" s="32" t="s">
        <v>11</v>
      </c>
      <c r="C26" s="17" t="s">
        <v>22</v>
      </c>
      <c r="D26" s="17" t="s">
        <v>257</v>
      </c>
      <c r="E26" s="17" t="s">
        <v>257</v>
      </c>
      <c r="F26" s="17" t="s">
        <v>258</v>
      </c>
      <c r="G26" s="32"/>
      <c r="H26" s="21">
        <v>44958</v>
      </c>
      <c r="I26" s="21">
        <v>46418</v>
      </c>
      <c r="J26" s="34">
        <f>K26/4</f>
        <v>175000</v>
      </c>
      <c r="K26" s="34">
        <v>700000</v>
      </c>
      <c r="L26" s="31"/>
    </row>
    <row r="27" spans="1:12" x14ac:dyDescent="0.25">
      <c r="A27" s="32" t="s">
        <v>872</v>
      </c>
      <c r="B27" s="32" t="s">
        <v>11</v>
      </c>
      <c r="C27" s="17" t="s">
        <v>24</v>
      </c>
      <c r="D27" s="17" t="s">
        <v>873</v>
      </c>
      <c r="E27" s="17" t="s">
        <v>874</v>
      </c>
      <c r="F27" s="17" t="s">
        <v>875</v>
      </c>
      <c r="G27" s="38" t="s">
        <v>876</v>
      </c>
      <c r="H27" s="22">
        <v>45717</v>
      </c>
      <c r="I27" s="22">
        <v>46446</v>
      </c>
      <c r="J27" s="34">
        <f>K27/4</f>
        <v>22500</v>
      </c>
      <c r="K27" s="29">
        <v>90000</v>
      </c>
      <c r="L27" s="31">
        <v>24</v>
      </c>
    </row>
    <row r="28" spans="1:12" x14ac:dyDescent="0.25">
      <c r="A28" s="32" t="s">
        <v>172</v>
      </c>
      <c r="B28" s="32" t="s">
        <v>12</v>
      </c>
      <c r="C28" s="15" t="s">
        <v>26</v>
      </c>
      <c r="D28" s="17" t="s">
        <v>173</v>
      </c>
      <c r="E28" s="17" t="s">
        <v>174</v>
      </c>
      <c r="F28" s="17" t="s">
        <v>175</v>
      </c>
      <c r="G28" s="38" t="s">
        <v>176</v>
      </c>
      <c r="H28" s="21">
        <v>44774</v>
      </c>
      <c r="I28" s="22">
        <v>46234</v>
      </c>
      <c r="J28" s="34">
        <f>K28/4</f>
        <v>90000</v>
      </c>
      <c r="K28" s="29">
        <v>360000</v>
      </c>
      <c r="L28" s="31"/>
    </row>
    <row r="29" spans="1:12" x14ac:dyDescent="0.25">
      <c r="A29" s="15"/>
      <c r="B29" s="32" t="s">
        <v>12</v>
      </c>
      <c r="C29" s="17" t="s">
        <v>26</v>
      </c>
      <c r="D29" s="17" t="s">
        <v>665</v>
      </c>
      <c r="E29" s="17" t="s">
        <v>666</v>
      </c>
      <c r="F29" s="17" t="s">
        <v>667</v>
      </c>
      <c r="G29" s="32" t="s">
        <v>668</v>
      </c>
      <c r="H29" s="21">
        <v>45505</v>
      </c>
      <c r="I29" s="22">
        <v>46234</v>
      </c>
      <c r="J29" s="29">
        <v>50000</v>
      </c>
      <c r="K29" s="29">
        <v>100000</v>
      </c>
      <c r="L29" s="31"/>
    </row>
    <row r="30" spans="1:12" ht="25.5" x14ac:dyDescent="0.25">
      <c r="A30" s="32" t="s">
        <v>787</v>
      </c>
      <c r="B30" s="32" t="s">
        <v>12</v>
      </c>
      <c r="C30" s="17" t="s">
        <v>26</v>
      </c>
      <c r="D30" s="20" t="s">
        <v>1047</v>
      </c>
      <c r="E30" s="20" t="s">
        <v>1047</v>
      </c>
      <c r="F30" s="20" t="s">
        <v>1048</v>
      </c>
      <c r="G30" s="21"/>
      <c r="H30" s="21">
        <v>45870</v>
      </c>
      <c r="I30" s="22">
        <v>46234</v>
      </c>
      <c r="J30" s="34">
        <f>K30/3</f>
        <v>130000</v>
      </c>
      <c r="K30" s="29">
        <v>390000</v>
      </c>
      <c r="L30" s="31">
        <v>24</v>
      </c>
    </row>
    <row r="31" spans="1:12" x14ac:dyDescent="0.25">
      <c r="A31" s="32" t="s">
        <v>787</v>
      </c>
      <c r="B31" s="32" t="s">
        <v>12</v>
      </c>
      <c r="C31" s="17" t="s">
        <v>26</v>
      </c>
      <c r="D31" s="17" t="s">
        <v>788</v>
      </c>
      <c r="E31" s="17" t="s">
        <v>788</v>
      </c>
      <c r="F31" s="17" t="s">
        <v>789</v>
      </c>
      <c r="G31" s="21"/>
      <c r="H31" s="21">
        <v>45580</v>
      </c>
      <c r="I31" s="22">
        <v>46309</v>
      </c>
      <c r="J31" s="34">
        <v>200000</v>
      </c>
      <c r="K31" s="29">
        <v>400000</v>
      </c>
      <c r="L31" s="31"/>
    </row>
    <row r="32" spans="1:12" ht="25.5" x14ac:dyDescent="0.25">
      <c r="A32" s="15"/>
      <c r="B32" s="32" t="s">
        <v>12</v>
      </c>
      <c r="C32" s="15" t="s">
        <v>26</v>
      </c>
      <c r="D32" s="17" t="s">
        <v>592</v>
      </c>
      <c r="E32" s="17" t="s">
        <v>593</v>
      </c>
      <c r="F32" s="17" t="s">
        <v>594</v>
      </c>
      <c r="G32" s="38" t="s">
        <v>595</v>
      </c>
      <c r="H32" s="21">
        <v>45237</v>
      </c>
      <c r="I32" s="22">
        <v>46332</v>
      </c>
      <c r="J32" s="34">
        <f>K32/3</f>
        <v>33333.333333333336</v>
      </c>
      <c r="K32" s="29">
        <v>100000</v>
      </c>
      <c r="L32" s="31"/>
    </row>
    <row r="33" spans="1:12" ht="38.25" x14ac:dyDescent="0.25">
      <c r="A33" s="32" t="s">
        <v>265</v>
      </c>
      <c r="B33" s="32" t="s">
        <v>12</v>
      </c>
      <c r="C33" s="17" t="s">
        <v>26</v>
      </c>
      <c r="D33" s="17" t="s">
        <v>266</v>
      </c>
      <c r="E33" s="17" t="s">
        <v>266</v>
      </c>
      <c r="F33" s="17" t="s">
        <v>267</v>
      </c>
      <c r="G33" s="32"/>
      <c r="H33" s="21">
        <v>44927</v>
      </c>
      <c r="I33" s="21">
        <v>46387</v>
      </c>
      <c r="J33" s="34">
        <f>K33/4</f>
        <v>2000000</v>
      </c>
      <c r="K33" s="34">
        <v>8000000</v>
      </c>
      <c r="L33" s="31"/>
    </row>
    <row r="34" spans="1:12" ht="25.5" x14ac:dyDescent="0.25">
      <c r="A34" s="32" t="s">
        <v>268</v>
      </c>
      <c r="B34" s="32" t="s">
        <v>12</v>
      </c>
      <c r="C34" s="17" t="s">
        <v>26</v>
      </c>
      <c r="D34" s="17" t="s">
        <v>269</v>
      </c>
      <c r="E34" s="17" t="s">
        <v>269</v>
      </c>
      <c r="F34" s="17" t="s">
        <v>270</v>
      </c>
      <c r="G34" s="32"/>
      <c r="H34" s="21">
        <v>44927</v>
      </c>
      <c r="I34" s="21">
        <v>46387</v>
      </c>
      <c r="J34" s="34">
        <f>K34/4</f>
        <v>2500000</v>
      </c>
      <c r="K34" s="34">
        <v>10000000</v>
      </c>
      <c r="L34" s="31"/>
    </row>
    <row r="35" spans="1:12" ht="38.25" x14ac:dyDescent="0.25">
      <c r="A35" s="15"/>
      <c r="B35" s="32" t="s">
        <v>12</v>
      </c>
      <c r="C35" s="15" t="s">
        <v>26</v>
      </c>
      <c r="D35" s="17" t="s">
        <v>541</v>
      </c>
      <c r="E35" s="17" t="s">
        <v>542</v>
      </c>
      <c r="F35" s="17" t="s">
        <v>543</v>
      </c>
      <c r="G35" s="40" t="s">
        <v>544</v>
      </c>
      <c r="H35" s="21">
        <v>45261</v>
      </c>
      <c r="I35" s="22">
        <v>46387</v>
      </c>
      <c r="J35" s="34">
        <f>K35/3</f>
        <v>15211.666666666666</v>
      </c>
      <c r="K35" s="29">
        <v>45635</v>
      </c>
      <c r="L35" s="31"/>
    </row>
    <row r="36" spans="1:12" x14ac:dyDescent="0.25">
      <c r="A36" s="32" t="s">
        <v>880</v>
      </c>
      <c r="B36" s="32" t="s">
        <v>12</v>
      </c>
      <c r="C36" s="15" t="s">
        <v>26</v>
      </c>
      <c r="D36" s="17" t="s">
        <v>881</v>
      </c>
      <c r="E36" s="17" t="s">
        <v>881</v>
      </c>
      <c r="F36" s="17" t="s">
        <v>882</v>
      </c>
      <c r="G36" s="21"/>
      <c r="H36" s="21">
        <v>45689</v>
      </c>
      <c r="I36" s="22">
        <v>46387</v>
      </c>
      <c r="J36" s="34">
        <v>260000</v>
      </c>
      <c r="K36" s="29">
        <v>520000</v>
      </c>
      <c r="L36" s="31"/>
    </row>
    <row r="37" spans="1:12" ht="25.5" x14ac:dyDescent="0.25">
      <c r="A37" s="32" t="s">
        <v>271</v>
      </c>
      <c r="B37" s="32" t="s">
        <v>12</v>
      </c>
      <c r="C37" s="17" t="s">
        <v>26</v>
      </c>
      <c r="D37" s="17" t="s">
        <v>272</v>
      </c>
      <c r="E37" s="17" t="s">
        <v>272</v>
      </c>
      <c r="F37" s="17" t="s">
        <v>273</v>
      </c>
      <c r="G37" s="32"/>
      <c r="H37" s="21">
        <v>44958</v>
      </c>
      <c r="I37" s="21">
        <v>46418</v>
      </c>
      <c r="J37" s="34">
        <f>K37/4</f>
        <v>2500000</v>
      </c>
      <c r="K37" s="34">
        <v>10000000</v>
      </c>
      <c r="L37" s="31"/>
    </row>
    <row r="38" spans="1:12" ht="25.5" x14ac:dyDescent="0.25">
      <c r="A38" s="32"/>
      <c r="B38" s="32" t="s">
        <v>12</v>
      </c>
      <c r="C38" s="15" t="s">
        <v>26</v>
      </c>
      <c r="D38" s="7" t="s">
        <v>1251</v>
      </c>
      <c r="E38" s="17" t="s">
        <v>1252</v>
      </c>
      <c r="F38" s="17" t="s">
        <v>868</v>
      </c>
      <c r="G38" s="40" t="s">
        <v>934</v>
      </c>
      <c r="H38" s="21">
        <v>46113</v>
      </c>
      <c r="I38" s="21">
        <v>46477</v>
      </c>
      <c r="J38" s="34">
        <v>90000</v>
      </c>
      <c r="K38" s="34">
        <v>90000</v>
      </c>
      <c r="L38" s="31"/>
    </row>
    <row r="39" spans="1:12" x14ac:dyDescent="0.25">
      <c r="A39" s="7"/>
      <c r="B39" s="7" t="s">
        <v>12</v>
      </c>
      <c r="C39" s="7" t="s">
        <v>26</v>
      </c>
      <c r="D39" s="7" t="s">
        <v>1190</v>
      </c>
      <c r="E39" s="7" t="s">
        <v>1190</v>
      </c>
      <c r="F39" s="20" t="s">
        <v>1191</v>
      </c>
      <c r="G39" s="21"/>
      <c r="H39" s="21">
        <v>45962</v>
      </c>
      <c r="I39" s="21">
        <v>46568</v>
      </c>
      <c r="J39" s="34">
        <f>K39/20*12</f>
        <v>44670</v>
      </c>
      <c r="K39" s="34">
        <v>74450</v>
      </c>
      <c r="L39" s="7"/>
    </row>
    <row r="40" spans="1:12" ht="12.75" customHeight="1" x14ac:dyDescent="0.2">
      <c r="A40" s="7"/>
      <c r="B40" s="9" t="s">
        <v>12</v>
      </c>
      <c r="C40" s="9" t="s">
        <v>26</v>
      </c>
      <c r="D40" s="7" t="s">
        <v>1223</v>
      </c>
      <c r="E40" s="7" t="s">
        <v>1223</v>
      </c>
      <c r="F40" s="20" t="s">
        <v>1224</v>
      </c>
      <c r="G40" s="7"/>
      <c r="H40" s="21">
        <v>46091</v>
      </c>
      <c r="I40" s="21">
        <v>46599</v>
      </c>
      <c r="J40" s="34">
        <v>60000</v>
      </c>
      <c r="K40" s="34">
        <v>60000</v>
      </c>
      <c r="L40" s="7"/>
    </row>
    <row r="41" spans="1:12" x14ac:dyDescent="0.25">
      <c r="A41" s="32" t="s">
        <v>817</v>
      </c>
      <c r="B41" s="32" t="s">
        <v>12</v>
      </c>
      <c r="C41" s="17" t="s">
        <v>26</v>
      </c>
      <c r="D41" s="17" t="s">
        <v>818</v>
      </c>
      <c r="E41" s="17" t="s">
        <v>818</v>
      </c>
      <c r="F41" s="17" t="s">
        <v>819</v>
      </c>
      <c r="G41" s="21"/>
      <c r="H41" s="21">
        <v>45658</v>
      </c>
      <c r="I41" s="22">
        <v>46752</v>
      </c>
      <c r="J41" s="34">
        <f>K41/4</f>
        <v>20000</v>
      </c>
      <c r="K41" s="29">
        <v>80000</v>
      </c>
      <c r="L41" s="31">
        <v>12</v>
      </c>
    </row>
    <row r="42" spans="1:12" x14ac:dyDescent="0.25">
      <c r="A42" s="32" t="s">
        <v>820</v>
      </c>
      <c r="B42" s="32" t="s">
        <v>12</v>
      </c>
      <c r="C42" s="17" t="s">
        <v>26</v>
      </c>
      <c r="D42" s="17" t="s">
        <v>821</v>
      </c>
      <c r="E42" s="17" t="s">
        <v>821</v>
      </c>
      <c r="F42" s="17" t="s">
        <v>822</v>
      </c>
      <c r="G42" s="21"/>
      <c r="H42" s="21">
        <v>45658</v>
      </c>
      <c r="I42" s="22">
        <v>46752</v>
      </c>
      <c r="J42" s="34">
        <f>K42/4</f>
        <v>50000</v>
      </c>
      <c r="K42" s="29">
        <v>200000</v>
      </c>
      <c r="L42" s="31">
        <v>12</v>
      </c>
    </row>
    <row r="43" spans="1:12" x14ac:dyDescent="0.25">
      <c r="A43" s="15"/>
      <c r="B43" s="32" t="s">
        <v>12</v>
      </c>
      <c r="C43" s="17" t="s">
        <v>26</v>
      </c>
      <c r="D43" s="17" t="s">
        <v>505</v>
      </c>
      <c r="E43" s="17" t="s">
        <v>1217</v>
      </c>
      <c r="F43" s="17" t="s">
        <v>506</v>
      </c>
      <c r="G43" s="17">
        <v>79779356</v>
      </c>
      <c r="H43" s="21">
        <v>46077</v>
      </c>
      <c r="I43" s="21">
        <v>46811</v>
      </c>
      <c r="J43" s="34">
        <v>15000</v>
      </c>
      <c r="K43" s="29">
        <v>30000</v>
      </c>
      <c r="L43" s="31"/>
    </row>
    <row r="44" spans="1:12" ht="25.5" customHeight="1" x14ac:dyDescent="0.2">
      <c r="A44" s="7"/>
      <c r="B44" s="9" t="s">
        <v>12</v>
      </c>
      <c r="C44" s="9" t="s">
        <v>26</v>
      </c>
      <c r="D44" s="7" t="s">
        <v>1229</v>
      </c>
      <c r="E44" s="7" t="s">
        <v>1229</v>
      </c>
      <c r="F44" s="20" t="s">
        <v>1230</v>
      </c>
      <c r="G44" s="38" t="s">
        <v>1231</v>
      </c>
      <c r="H44" s="21">
        <v>46091</v>
      </c>
      <c r="I44" s="21">
        <v>46821</v>
      </c>
      <c r="J44" s="34">
        <v>15000</v>
      </c>
      <c r="K44" s="34">
        <v>30000</v>
      </c>
      <c r="L44" s="7"/>
    </row>
    <row r="45" spans="1:12" x14ac:dyDescent="0.25">
      <c r="A45" s="32" t="s">
        <v>316</v>
      </c>
      <c r="B45" s="32" t="s">
        <v>12</v>
      </c>
      <c r="C45" s="17" t="s">
        <v>26</v>
      </c>
      <c r="D45" s="17" t="s">
        <v>317</v>
      </c>
      <c r="E45" s="17" t="s">
        <v>317</v>
      </c>
      <c r="F45" s="17" t="s">
        <v>318</v>
      </c>
      <c r="G45" s="21"/>
      <c r="H45" s="21">
        <v>45017</v>
      </c>
      <c r="I45" s="22">
        <v>46843</v>
      </c>
      <c r="J45" s="34">
        <f>K45/5</f>
        <v>20000</v>
      </c>
      <c r="K45" s="29">
        <v>100000</v>
      </c>
      <c r="L45" s="31"/>
    </row>
    <row r="46" spans="1:12" x14ac:dyDescent="0.25">
      <c r="A46" s="7"/>
      <c r="B46" s="7" t="s">
        <v>12</v>
      </c>
      <c r="C46" s="7" t="s">
        <v>26</v>
      </c>
      <c r="D46" s="7" t="s">
        <v>1218</v>
      </c>
      <c r="E46" s="7" t="s">
        <v>1219</v>
      </c>
      <c r="F46" s="20" t="s">
        <v>103</v>
      </c>
      <c r="G46" s="21"/>
      <c r="H46" s="21">
        <v>46023</v>
      </c>
      <c r="I46" s="21">
        <v>47848</v>
      </c>
      <c r="J46" s="34">
        <f>K46/5</f>
        <v>8000</v>
      </c>
      <c r="K46" s="34">
        <v>40000</v>
      </c>
      <c r="L46" s="7"/>
    </row>
    <row r="47" spans="1:12" ht="38.25" x14ac:dyDescent="0.25">
      <c r="A47" s="7"/>
      <c r="B47" s="7" t="s">
        <v>12</v>
      </c>
      <c r="C47" s="7" t="s">
        <v>26</v>
      </c>
      <c r="D47" s="7" t="s">
        <v>1220</v>
      </c>
      <c r="E47" s="20" t="s">
        <v>1222</v>
      </c>
      <c r="F47" s="20" t="s">
        <v>1221</v>
      </c>
      <c r="G47" s="38" t="s">
        <v>936</v>
      </c>
      <c r="H47" s="21">
        <v>46113</v>
      </c>
      <c r="I47" s="21">
        <v>47938</v>
      </c>
      <c r="J47" s="34">
        <f>K47/5</f>
        <v>6000</v>
      </c>
      <c r="K47" s="34">
        <v>30000</v>
      </c>
      <c r="L47" s="7"/>
    </row>
    <row r="48" spans="1:12" x14ac:dyDescent="0.25">
      <c r="A48" s="32" t="s">
        <v>319</v>
      </c>
      <c r="B48" s="16" t="s">
        <v>12</v>
      </c>
      <c r="C48" s="11" t="s">
        <v>28</v>
      </c>
      <c r="D48" s="11" t="s">
        <v>320</v>
      </c>
      <c r="E48" s="17" t="s">
        <v>320</v>
      </c>
      <c r="F48" s="17" t="s">
        <v>321</v>
      </c>
      <c r="G48" s="38"/>
      <c r="H48" s="21">
        <v>45061</v>
      </c>
      <c r="I48" s="22">
        <v>46234</v>
      </c>
      <c r="J48" s="29">
        <v>40000</v>
      </c>
      <c r="K48" s="29">
        <v>206666</v>
      </c>
      <c r="L48" s="31">
        <v>24</v>
      </c>
    </row>
    <row r="49" spans="1:12" x14ac:dyDescent="0.25">
      <c r="A49" s="32" t="s">
        <v>359</v>
      </c>
      <c r="B49" s="32" t="s">
        <v>12</v>
      </c>
      <c r="C49" s="17" t="s">
        <v>28</v>
      </c>
      <c r="D49" s="17" t="s">
        <v>360</v>
      </c>
      <c r="E49" s="17" t="s">
        <v>360</v>
      </c>
      <c r="F49" s="17" t="s">
        <v>361</v>
      </c>
      <c r="G49" s="21"/>
      <c r="H49" s="21">
        <v>45139</v>
      </c>
      <c r="I49" s="22">
        <v>46234</v>
      </c>
      <c r="J49" s="34">
        <f>K49/4</f>
        <v>82000</v>
      </c>
      <c r="K49" s="29">
        <v>328000</v>
      </c>
      <c r="L49" s="31">
        <v>12</v>
      </c>
    </row>
    <row r="50" spans="1:12" ht="12.75" customHeight="1" x14ac:dyDescent="0.25">
      <c r="A50" s="32" t="s">
        <v>394</v>
      </c>
      <c r="B50" s="32" t="s">
        <v>12</v>
      </c>
      <c r="C50" s="17" t="s">
        <v>28</v>
      </c>
      <c r="D50" s="17" t="s">
        <v>395</v>
      </c>
      <c r="E50" s="17" t="s">
        <v>395</v>
      </c>
      <c r="F50" s="17" t="s">
        <v>396</v>
      </c>
      <c r="G50" s="21"/>
      <c r="H50" s="21">
        <v>45139</v>
      </c>
      <c r="I50" s="22">
        <v>46234</v>
      </c>
      <c r="J50" s="34">
        <f>K50/4</f>
        <v>15000</v>
      </c>
      <c r="K50" s="29">
        <v>60000</v>
      </c>
      <c r="L50" s="31">
        <v>12</v>
      </c>
    </row>
    <row r="51" spans="1:12" ht="12.75" customHeight="1" x14ac:dyDescent="0.25">
      <c r="A51" s="7"/>
      <c r="B51" s="7" t="s">
        <v>12</v>
      </c>
      <c r="C51" s="7" t="s">
        <v>28</v>
      </c>
      <c r="D51" s="20" t="s">
        <v>1084</v>
      </c>
      <c r="E51" s="20" t="s">
        <v>1085</v>
      </c>
      <c r="F51" s="20" t="s">
        <v>1087</v>
      </c>
      <c r="G51" s="38" t="s">
        <v>1086</v>
      </c>
      <c r="H51" s="21">
        <v>45901</v>
      </c>
      <c r="I51" s="21">
        <v>46265</v>
      </c>
      <c r="J51" s="34">
        <f>K51/4</f>
        <v>1800</v>
      </c>
      <c r="K51" s="34">
        <v>7200</v>
      </c>
      <c r="L51" s="7">
        <v>36</v>
      </c>
    </row>
    <row r="52" spans="1:12" ht="12.75" customHeight="1" x14ac:dyDescent="0.25">
      <c r="A52" s="16" t="s">
        <v>112</v>
      </c>
      <c r="B52" s="16" t="s">
        <v>12</v>
      </c>
      <c r="C52" s="15" t="s">
        <v>28</v>
      </c>
      <c r="D52" s="11" t="s">
        <v>113</v>
      </c>
      <c r="E52" s="17" t="s">
        <v>113</v>
      </c>
      <c r="F52" s="17" t="s">
        <v>114</v>
      </c>
      <c r="G52" s="38" t="s">
        <v>115</v>
      </c>
      <c r="H52" s="21">
        <v>44501</v>
      </c>
      <c r="I52" s="22">
        <v>46326</v>
      </c>
      <c r="J52" s="34">
        <f>K52/5</f>
        <v>30000</v>
      </c>
      <c r="K52" s="29">
        <v>150000</v>
      </c>
      <c r="L52" s="31"/>
    </row>
    <row r="53" spans="1:12" x14ac:dyDescent="0.25">
      <c r="A53" s="7"/>
      <c r="B53" s="7" t="s">
        <v>12</v>
      </c>
      <c r="C53" s="7" t="s">
        <v>28</v>
      </c>
      <c r="D53" s="20" t="s">
        <v>1159</v>
      </c>
      <c r="E53" s="20" t="s">
        <v>1159</v>
      </c>
      <c r="F53" s="20" t="s">
        <v>496</v>
      </c>
      <c r="G53" s="21"/>
      <c r="H53" s="21">
        <v>46023</v>
      </c>
      <c r="I53" s="21">
        <v>46387</v>
      </c>
      <c r="J53" s="34">
        <v>60000</v>
      </c>
      <c r="K53" s="34">
        <v>60000</v>
      </c>
      <c r="L53" s="7"/>
    </row>
    <row r="54" spans="1:12" x14ac:dyDescent="0.25">
      <c r="A54" s="32" t="s">
        <v>600</v>
      </c>
      <c r="B54" s="32" t="s">
        <v>12</v>
      </c>
      <c r="C54" s="17" t="s">
        <v>28</v>
      </c>
      <c r="D54" s="17" t="s">
        <v>601</v>
      </c>
      <c r="E54" s="17" t="s">
        <v>602</v>
      </c>
      <c r="F54" s="17" t="s">
        <v>603</v>
      </c>
      <c r="G54" s="21"/>
      <c r="H54" s="22">
        <v>45505</v>
      </c>
      <c r="I54" s="22">
        <v>46599</v>
      </c>
      <c r="J54" s="34">
        <f>K54/5</f>
        <v>215000</v>
      </c>
      <c r="K54" s="29">
        <v>1075000</v>
      </c>
      <c r="L54" s="31">
        <v>24</v>
      </c>
    </row>
    <row r="55" spans="1:12" x14ac:dyDescent="0.25">
      <c r="A55" s="7" t="s">
        <v>1162</v>
      </c>
      <c r="B55" s="7" t="s">
        <v>12</v>
      </c>
      <c r="C55" s="7" t="s">
        <v>28</v>
      </c>
      <c r="D55" s="7" t="s">
        <v>1163</v>
      </c>
      <c r="E55" s="7" t="s">
        <v>1163</v>
      </c>
      <c r="F55" s="20" t="s">
        <v>130</v>
      </c>
      <c r="G55" s="21"/>
      <c r="H55" s="21">
        <v>46054</v>
      </c>
      <c r="I55" s="21">
        <v>46783</v>
      </c>
      <c r="J55" s="34">
        <f>K55/4</f>
        <v>267000</v>
      </c>
      <c r="K55" s="34">
        <v>1068000</v>
      </c>
      <c r="L55" s="7">
        <v>24</v>
      </c>
    </row>
    <row r="56" spans="1:12" x14ac:dyDescent="0.25">
      <c r="A56" s="7"/>
      <c r="B56" s="7" t="s">
        <v>12</v>
      </c>
      <c r="C56" s="7" t="s">
        <v>28</v>
      </c>
      <c r="D56" s="20" t="s">
        <v>1098</v>
      </c>
      <c r="E56" s="7" t="s">
        <v>1100</v>
      </c>
      <c r="F56" s="20" t="s">
        <v>1099</v>
      </c>
      <c r="G56" s="38" t="s">
        <v>1101</v>
      </c>
      <c r="H56" s="21">
        <v>45922</v>
      </c>
      <c r="I56" s="21">
        <v>47018</v>
      </c>
      <c r="J56" s="34">
        <v>5000</v>
      </c>
      <c r="K56" s="34">
        <v>15000</v>
      </c>
      <c r="L56" s="7"/>
    </row>
    <row r="57" spans="1:12" x14ac:dyDescent="0.25">
      <c r="A57" s="7" t="s">
        <v>1136</v>
      </c>
      <c r="B57" s="16" t="s">
        <v>12</v>
      </c>
      <c r="C57" s="11" t="s">
        <v>28</v>
      </c>
      <c r="D57" s="11" t="s">
        <v>133</v>
      </c>
      <c r="E57" s="17" t="s">
        <v>1137</v>
      </c>
      <c r="F57" s="17" t="s">
        <v>134</v>
      </c>
      <c r="G57" s="38">
        <v>6445522</v>
      </c>
      <c r="H57" s="21">
        <v>45962</v>
      </c>
      <c r="I57" s="22">
        <v>47057</v>
      </c>
      <c r="J57" s="34">
        <f>K57/5</f>
        <v>6000</v>
      </c>
      <c r="K57" s="29">
        <v>30000</v>
      </c>
      <c r="L57" s="31">
        <v>24</v>
      </c>
    </row>
    <row r="58" spans="1:12" ht="38.25" x14ac:dyDescent="0.25">
      <c r="A58" s="7" t="s">
        <v>1103</v>
      </c>
      <c r="B58" s="7" t="s">
        <v>12</v>
      </c>
      <c r="C58" s="7" t="s">
        <v>28</v>
      </c>
      <c r="D58" s="20" t="s">
        <v>1104</v>
      </c>
      <c r="E58" s="20" t="s">
        <v>1104</v>
      </c>
      <c r="F58" s="20" t="s">
        <v>1105</v>
      </c>
      <c r="G58" s="21"/>
      <c r="H58" s="21">
        <v>45992</v>
      </c>
      <c r="I58" s="21">
        <v>47087</v>
      </c>
      <c r="J58" s="34">
        <f>K58/4</f>
        <v>360000</v>
      </c>
      <c r="K58" s="34">
        <v>1440000</v>
      </c>
      <c r="L58" s="7">
        <v>12</v>
      </c>
    </row>
    <row r="59" spans="1:12" x14ac:dyDescent="0.25">
      <c r="A59" s="15"/>
      <c r="B59" s="32" t="s">
        <v>12</v>
      </c>
      <c r="C59" s="15" t="s">
        <v>28</v>
      </c>
      <c r="D59" s="17" t="s">
        <v>285</v>
      </c>
      <c r="E59" s="17" t="s">
        <v>286</v>
      </c>
      <c r="F59" s="17" t="s">
        <v>287</v>
      </c>
      <c r="G59" s="21"/>
      <c r="H59" s="21">
        <v>44986</v>
      </c>
      <c r="I59" s="22">
        <v>47178</v>
      </c>
      <c r="J59" s="34">
        <f>K59/6</f>
        <v>6920</v>
      </c>
      <c r="K59" s="29">
        <v>41520</v>
      </c>
      <c r="L59" s="31"/>
    </row>
    <row r="60" spans="1:12" x14ac:dyDescent="0.25">
      <c r="A60" s="32"/>
      <c r="B60" s="7" t="s">
        <v>12</v>
      </c>
      <c r="C60" s="15" t="s">
        <v>28</v>
      </c>
      <c r="D60" s="17" t="s">
        <v>1017</v>
      </c>
      <c r="E60" s="17" t="s">
        <v>1018</v>
      </c>
      <c r="F60" s="17" t="s">
        <v>76</v>
      </c>
      <c r="G60" s="13"/>
      <c r="H60" s="13">
        <v>46266</v>
      </c>
      <c r="I60" s="30">
        <v>47361</v>
      </c>
      <c r="J60" s="29">
        <f>K60/3</f>
        <v>145000</v>
      </c>
      <c r="K60" s="29">
        <v>435000</v>
      </c>
      <c r="L60" s="31"/>
    </row>
    <row r="61" spans="1:12" ht="12.75" customHeight="1" x14ac:dyDescent="0.25">
      <c r="A61" s="15"/>
      <c r="B61" s="7" t="s">
        <v>12</v>
      </c>
      <c r="C61" s="15" t="s">
        <v>28</v>
      </c>
      <c r="D61" s="15" t="s">
        <v>197</v>
      </c>
      <c r="E61" s="15" t="s">
        <v>197</v>
      </c>
      <c r="F61" s="20" t="s">
        <v>76</v>
      </c>
      <c r="G61" s="32"/>
      <c r="H61" s="21">
        <v>44805</v>
      </c>
      <c r="I61" s="21">
        <v>47361</v>
      </c>
      <c r="J61" s="34">
        <v>0</v>
      </c>
      <c r="K61" s="34">
        <v>0</v>
      </c>
      <c r="L61" s="31"/>
    </row>
    <row r="62" spans="1:12" x14ac:dyDescent="0.25">
      <c r="A62" s="7"/>
      <c r="B62" s="7" t="s">
        <v>12</v>
      </c>
      <c r="C62" s="7" t="s">
        <v>28</v>
      </c>
      <c r="D62" s="20" t="s">
        <v>1080</v>
      </c>
      <c r="E62" s="20" t="s">
        <v>1082</v>
      </c>
      <c r="F62" s="20" t="s">
        <v>1081</v>
      </c>
      <c r="G62" s="38" t="s">
        <v>1083</v>
      </c>
      <c r="H62" s="21">
        <v>45901</v>
      </c>
      <c r="I62" s="21">
        <v>47361</v>
      </c>
      <c r="J62" s="34">
        <v>4000</v>
      </c>
      <c r="K62" s="34">
        <v>16000</v>
      </c>
      <c r="L62" s="7"/>
    </row>
    <row r="63" spans="1:12" x14ac:dyDescent="0.25">
      <c r="A63" s="7"/>
      <c r="B63" s="7" t="s">
        <v>12</v>
      </c>
      <c r="C63" s="7" t="s">
        <v>28</v>
      </c>
      <c r="D63" s="20" t="s">
        <v>1088</v>
      </c>
      <c r="E63" s="20" t="s">
        <v>1088</v>
      </c>
      <c r="F63" s="20" t="s">
        <v>1089</v>
      </c>
      <c r="G63" s="7"/>
      <c r="H63" s="21">
        <v>45901</v>
      </c>
      <c r="I63" s="21">
        <v>47361</v>
      </c>
      <c r="J63" s="34">
        <v>2000</v>
      </c>
      <c r="K63" s="34">
        <v>8000</v>
      </c>
      <c r="L63" s="7"/>
    </row>
    <row r="64" spans="1:12" x14ac:dyDescent="0.25">
      <c r="A64" s="16" t="s">
        <v>100</v>
      </c>
      <c r="B64" s="16" t="s">
        <v>12</v>
      </c>
      <c r="C64" s="11" t="s">
        <v>29</v>
      </c>
      <c r="D64" s="11" t="s">
        <v>101</v>
      </c>
      <c r="E64" s="17" t="s">
        <v>101</v>
      </c>
      <c r="F64" s="17" t="s">
        <v>102</v>
      </c>
      <c r="G64" s="13"/>
      <c r="H64" s="13">
        <v>44409</v>
      </c>
      <c r="I64" s="30">
        <v>46234</v>
      </c>
      <c r="J64" s="34">
        <f>K64/7</f>
        <v>122000</v>
      </c>
      <c r="K64" s="29">
        <v>854000</v>
      </c>
      <c r="L64" s="31">
        <v>24</v>
      </c>
    </row>
    <row r="65" spans="1:12" ht="25.5" x14ac:dyDescent="0.25">
      <c r="A65" s="16" t="s">
        <v>141</v>
      </c>
      <c r="B65" s="16" t="s">
        <v>12</v>
      </c>
      <c r="C65" s="15" t="s">
        <v>29</v>
      </c>
      <c r="D65" s="11" t="s">
        <v>142</v>
      </c>
      <c r="E65" s="17" t="s">
        <v>142</v>
      </c>
      <c r="F65" s="17" t="s">
        <v>135</v>
      </c>
      <c r="G65" s="21"/>
      <c r="H65" s="21">
        <v>44593</v>
      </c>
      <c r="I65" s="22">
        <v>46234</v>
      </c>
      <c r="J65" s="34">
        <f>K65/5</f>
        <v>215600.4</v>
      </c>
      <c r="K65" s="29">
        <v>1078002</v>
      </c>
      <c r="L65" s="31">
        <v>10</v>
      </c>
    </row>
    <row r="66" spans="1:12" ht="25.5" x14ac:dyDescent="0.25">
      <c r="A66" s="15"/>
      <c r="B66" s="32" t="s">
        <v>12</v>
      </c>
      <c r="C66" s="17" t="s">
        <v>29</v>
      </c>
      <c r="D66" s="17" t="s">
        <v>193</v>
      </c>
      <c r="E66" s="17" t="s">
        <v>193</v>
      </c>
      <c r="F66" s="17" t="s">
        <v>194</v>
      </c>
      <c r="G66" s="21"/>
      <c r="H66" s="21">
        <v>44774</v>
      </c>
      <c r="I66" s="22">
        <v>46234</v>
      </c>
      <c r="J66" s="34">
        <f>K66/4</f>
        <v>10000</v>
      </c>
      <c r="K66" s="29">
        <v>40000</v>
      </c>
      <c r="L66" s="31"/>
    </row>
    <row r="67" spans="1:12" x14ac:dyDescent="0.25">
      <c r="A67" s="15"/>
      <c r="B67" s="32" t="s">
        <v>12</v>
      </c>
      <c r="C67" s="15" t="s">
        <v>29</v>
      </c>
      <c r="D67" s="17" t="s">
        <v>198</v>
      </c>
      <c r="E67" s="17" t="s">
        <v>199</v>
      </c>
      <c r="F67" s="17" t="s">
        <v>200</v>
      </c>
      <c r="G67" s="38" t="s">
        <v>201</v>
      </c>
      <c r="H67" s="21">
        <v>44835</v>
      </c>
      <c r="I67" s="22">
        <v>46234</v>
      </c>
      <c r="J67" s="34">
        <f>K67/5</f>
        <v>9000</v>
      </c>
      <c r="K67" s="29">
        <v>45000</v>
      </c>
      <c r="L67" s="31">
        <v>12</v>
      </c>
    </row>
    <row r="68" spans="1:12" x14ac:dyDescent="0.25">
      <c r="A68" s="32" t="s">
        <v>322</v>
      </c>
      <c r="B68" s="32" t="s">
        <v>12</v>
      </c>
      <c r="C68" s="17" t="s">
        <v>29</v>
      </c>
      <c r="D68" s="17" t="s">
        <v>323</v>
      </c>
      <c r="E68" s="17" t="s">
        <v>323</v>
      </c>
      <c r="F68" s="17" t="s">
        <v>324</v>
      </c>
      <c r="G68" s="21"/>
      <c r="H68" s="21">
        <v>45017</v>
      </c>
      <c r="I68" s="22">
        <v>46234</v>
      </c>
      <c r="J68" s="34">
        <f>K68/5</f>
        <v>60000</v>
      </c>
      <c r="K68" s="29">
        <v>300000</v>
      </c>
      <c r="L68" s="31">
        <v>24</v>
      </c>
    </row>
    <row r="69" spans="1:12" ht="12.75" customHeight="1" x14ac:dyDescent="0.25">
      <c r="A69" s="32" t="s">
        <v>362</v>
      </c>
      <c r="B69" s="32" t="s">
        <v>12</v>
      </c>
      <c r="C69" s="17" t="s">
        <v>29</v>
      </c>
      <c r="D69" s="17" t="s">
        <v>363</v>
      </c>
      <c r="E69" s="17" t="s">
        <v>363</v>
      </c>
      <c r="F69" s="17" t="s">
        <v>364</v>
      </c>
      <c r="G69" s="32">
        <v>12600583</v>
      </c>
      <c r="H69" s="21">
        <v>45139</v>
      </c>
      <c r="I69" s="22">
        <v>46234</v>
      </c>
      <c r="J69" s="34">
        <f>K69/5</f>
        <v>21000</v>
      </c>
      <c r="K69" s="29">
        <v>105000</v>
      </c>
      <c r="L69" s="31">
        <v>24</v>
      </c>
    </row>
    <row r="70" spans="1:12" x14ac:dyDescent="0.25">
      <c r="A70" s="32" t="s">
        <v>365</v>
      </c>
      <c r="B70" s="32" t="s">
        <v>12</v>
      </c>
      <c r="C70" s="17" t="s">
        <v>29</v>
      </c>
      <c r="D70" s="17" t="s">
        <v>366</v>
      </c>
      <c r="E70" s="17" t="s">
        <v>366</v>
      </c>
      <c r="F70" s="17" t="s">
        <v>367</v>
      </c>
      <c r="G70" s="43" t="s">
        <v>368</v>
      </c>
      <c r="H70" s="21">
        <v>45139</v>
      </c>
      <c r="I70" s="22">
        <v>46234</v>
      </c>
      <c r="J70" s="34">
        <f>K70/5</f>
        <v>160000</v>
      </c>
      <c r="K70" s="29">
        <v>800000</v>
      </c>
      <c r="L70" s="31">
        <v>24</v>
      </c>
    </row>
    <row r="71" spans="1:12" x14ac:dyDescent="0.25">
      <c r="A71" s="32" t="s">
        <v>376</v>
      </c>
      <c r="B71" s="32" t="s">
        <v>12</v>
      </c>
      <c r="C71" s="17" t="s">
        <v>29</v>
      </c>
      <c r="D71" s="17" t="s">
        <v>377</v>
      </c>
      <c r="E71" s="17" t="s">
        <v>377</v>
      </c>
      <c r="F71" s="17" t="s">
        <v>378</v>
      </c>
      <c r="G71" s="21"/>
      <c r="H71" s="21">
        <v>45139</v>
      </c>
      <c r="I71" s="22">
        <v>46234</v>
      </c>
      <c r="J71" s="34">
        <f>K71/5</f>
        <v>26000</v>
      </c>
      <c r="K71" s="29">
        <v>130000</v>
      </c>
      <c r="L71" s="31">
        <v>24</v>
      </c>
    </row>
    <row r="72" spans="1:12" x14ac:dyDescent="0.25">
      <c r="A72" s="32" t="s">
        <v>379</v>
      </c>
      <c r="B72" s="32" t="s">
        <v>12</v>
      </c>
      <c r="C72" s="17" t="s">
        <v>29</v>
      </c>
      <c r="D72" s="17" t="s">
        <v>380</v>
      </c>
      <c r="E72" s="17" t="s">
        <v>380</v>
      </c>
      <c r="F72" s="17" t="s">
        <v>381</v>
      </c>
      <c r="G72" s="21"/>
      <c r="H72" s="21">
        <v>45139</v>
      </c>
      <c r="I72" s="22">
        <v>46234</v>
      </c>
      <c r="J72" s="34">
        <f>K72/4</f>
        <v>240000</v>
      </c>
      <c r="K72" s="29">
        <v>960000</v>
      </c>
      <c r="L72" s="31">
        <v>12</v>
      </c>
    </row>
    <row r="73" spans="1:12" ht="25.5" x14ac:dyDescent="0.25">
      <c r="A73" s="32" t="s">
        <v>385</v>
      </c>
      <c r="B73" s="32" t="s">
        <v>12</v>
      </c>
      <c r="C73" s="17" t="s">
        <v>29</v>
      </c>
      <c r="D73" s="17" t="s">
        <v>386</v>
      </c>
      <c r="E73" s="17" t="s">
        <v>386</v>
      </c>
      <c r="F73" s="17" t="s">
        <v>387</v>
      </c>
      <c r="G73" s="21"/>
      <c r="H73" s="21">
        <v>45139</v>
      </c>
      <c r="I73" s="22">
        <v>46234</v>
      </c>
      <c r="J73" s="34">
        <f>K73/5</f>
        <v>103000</v>
      </c>
      <c r="K73" s="29">
        <v>515000</v>
      </c>
      <c r="L73" s="31">
        <v>24</v>
      </c>
    </row>
    <row r="74" spans="1:12" x14ac:dyDescent="0.25">
      <c r="A74" s="15"/>
      <c r="B74" s="32" t="s">
        <v>12</v>
      </c>
      <c r="C74" s="17" t="s">
        <v>29</v>
      </c>
      <c r="D74" s="17" t="s">
        <v>678</v>
      </c>
      <c r="E74" s="17" t="s">
        <v>678</v>
      </c>
      <c r="F74" s="17" t="s">
        <v>679</v>
      </c>
      <c r="G74" s="21"/>
      <c r="H74" s="21">
        <v>45505</v>
      </c>
      <c r="I74" s="22">
        <v>46234</v>
      </c>
      <c r="J74" s="34">
        <v>20000</v>
      </c>
      <c r="K74" s="29">
        <v>40000</v>
      </c>
      <c r="L74" s="31"/>
    </row>
    <row r="75" spans="1:12" x14ac:dyDescent="0.25">
      <c r="A75" s="15"/>
      <c r="B75" s="32" t="s">
        <v>12</v>
      </c>
      <c r="C75" s="17" t="s">
        <v>29</v>
      </c>
      <c r="D75" s="17" t="s">
        <v>683</v>
      </c>
      <c r="E75" s="17" t="s">
        <v>683</v>
      </c>
      <c r="F75" s="17" t="s">
        <v>684</v>
      </c>
      <c r="G75" s="21"/>
      <c r="H75" s="21">
        <v>45505</v>
      </c>
      <c r="I75" s="22">
        <v>46234</v>
      </c>
      <c r="J75" s="29">
        <f>K75/2</f>
        <v>21104.5</v>
      </c>
      <c r="K75" s="29">
        <v>42209</v>
      </c>
      <c r="L75" s="31"/>
    </row>
    <row r="76" spans="1:12" ht="25.5" x14ac:dyDescent="0.25">
      <c r="A76" s="32" t="s">
        <v>689</v>
      </c>
      <c r="B76" s="32" t="s">
        <v>12</v>
      </c>
      <c r="C76" s="15" t="s">
        <v>29</v>
      </c>
      <c r="D76" s="17" t="s">
        <v>690</v>
      </c>
      <c r="E76" s="17" t="s">
        <v>690</v>
      </c>
      <c r="F76" s="17" t="s">
        <v>691</v>
      </c>
      <c r="G76" s="21"/>
      <c r="H76" s="21">
        <v>45505</v>
      </c>
      <c r="I76" s="22">
        <v>46234</v>
      </c>
      <c r="J76" s="34">
        <f>K76/4</f>
        <v>150000</v>
      </c>
      <c r="K76" s="29">
        <v>600000</v>
      </c>
      <c r="L76" s="31">
        <v>24</v>
      </c>
    </row>
    <row r="77" spans="1:12" x14ac:dyDescent="0.25">
      <c r="A77" s="15"/>
      <c r="B77" s="32" t="s">
        <v>12</v>
      </c>
      <c r="C77" s="17" t="s">
        <v>29</v>
      </c>
      <c r="D77" s="17" t="s">
        <v>725</v>
      </c>
      <c r="E77" s="17" t="s">
        <v>726</v>
      </c>
      <c r="F77" s="17" t="s">
        <v>727</v>
      </c>
      <c r="G77" s="21"/>
      <c r="H77" s="21">
        <v>45541</v>
      </c>
      <c r="I77" s="30">
        <v>46234</v>
      </c>
      <c r="J77" s="29">
        <f>K77/2</f>
        <v>37500</v>
      </c>
      <c r="K77" s="29">
        <v>75000</v>
      </c>
      <c r="L77" s="31"/>
    </row>
    <row r="78" spans="1:12" x14ac:dyDescent="0.25">
      <c r="A78" s="32" t="s">
        <v>869</v>
      </c>
      <c r="B78" s="32" t="s">
        <v>12</v>
      </c>
      <c r="C78" s="17" t="s">
        <v>29</v>
      </c>
      <c r="D78" s="17" t="s">
        <v>870</v>
      </c>
      <c r="E78" s="17" t="s">
        <v>870</v>
      </c>
      <c r="F78" s="17" t="s">
        <v>871</v>
      </c>
      <c r="G78" s="21"/>
      <c r="H78" s="21">
        <v>45689</v>
      </c>
      <c r="I78" s="22">
        <v>46234</v>
      </c>
      <c r="J78" s="34">
        <f>K78/18*12</f>
        <v>56865.333333333328</v>
      </c>
      <c r="K78" s="29">
        <v>85298</v>
      </c>
      <c r="L78" s="31"/>
    </row>
    <row r="79" spans="1:12" x14ac:dyDescent="0.25">
      <c r="A79" s="32" t="s">
        <v>898</v>
      </c>
      <c r="B79" s="32" t="s">
        <v>12</v>
      </c>
      <c r="C79" s="17" t="s">
        <v>29</v>
      </c>
      <c r="D79" s="17" t="s">
        <v>899</v>
      </c>
      <c r="E79" s="17" t="s">
        <v>899</v>
      </c>
      <c r="F79" s="17" t="s">
        <v>900</v>
      </c>
      <c r="G79" s="21"/>
      <c r="H79" s="21">
        <v>45778</v>
      </c>
      <c r="I79" s="22">
        <v>46234</v>
      </c>
      <c r="J79" s="29">
        <v>40190</v>
      </c>
      <c r="K79" s="29">
        <v>40190</v>
      </c>
      <c r="L79" s="31"/>
    </row>
    <row r="80" spans="1:12" x14ac:dyDescent="0.25">
      <c r="A80" s="15"/>
      <c r="B80" s="32" t="s">
        <v>12</v>
      </c>
      <c r="C80" s="17" t="s">
        <v>29</v>
      </c>
      <c r="D80" s="17" t="s">
        <v>920</v>
      </c>
      <c r="E80" s="17" t="s">
        <v>920</v>
      </c>
      <c r="F80" s="17" t="s">
        <v>921</v>
      </c>
      <c r="G80" s="21"/>
      <c r="H80" s="21">
        <v>45778</v>
      </c>
      <c r="I80" s="22">
        <v>46234</v>
      </c>
      <c r="J80" s="34">
        <f>K80/4</f>
        <v>3250</v>
      </c>
      <c r="K80" s="29">
        <v>13000</v>
      </c>
      <c r="L80" s="31">
        <v>36</v>
      </c>
    </row>
    <row r="81" spans="1:12" ht="12.75" customHeight="1" x14ac:dyDescent="0.2">
      <c r="A81" s="7"/>
      <c r="B81" s="9" t="s">
        <v>12</v>
      </c>
      <c r="C81" s="9" t="s">
        <v>29</v>
      </c>
      <c r="D81" s="9" t="s">
        <v>948</v>
      </c>
      <c r="E81" s="9" t="s">
        <v>949</v>
      </c>
      <c r="F81" s="66" t="s">
        <v>938</v>
      </c>
      <c r="G81" s="7"/>
      <c r="H81" s="21">
        <v>45798</v>
      </c>
      <c r="I81" s="21">
        <v>46234</v>
      </c>
      <c r="J81" s="34">
        <v>105000</v>
      </c>
      <c r="K81" s="34">
        <v>90000</v>
      </c>
      <c r="L81" s="7"/>
    </row>
    <row r="82" spans="1:12" ht="12.75" customHeight="1" x14ac:dyDescent="0.2">
      <c r="A82" s="7"/>
      <c r="B82" s="9" t="s">
        <v>12</v>
      </c>
      <c r="C82" s="9" t="s">
        <v>29</v>
      </c>
      <c r="D82" s="7" t="s">
        <v>985</v>
      </c>
      <c r="E82" s="7" t="s">
        <v>986</v>
      </c>
      <c r="F82" s="20" t="s">
        <v>986</v>
      </c>
      <c r="G82" s="17">
        <v>2742081</v>
      </c>
      <c r="H82" s="21">
        <v>45839</v>
      </c>
      <c r="I82" s="21">
        <v>46234</v>
      </c>
      <c r="J82" s="34">
        <v>60000</v>
      </c>
      <c r="K82" s="34">
        <v>60000</v>
      </c>
      <c r="L82" s="7"/>
    </row>
    <row r="83" spans="1:12" x14ac:dyDescent="0.25">
      <c r="A83" s="7" t="s">
        <v>1012</v>
      </c>
      <c r="B83" s="7" t="s">
        <v>12</v>
      </c>
      <c r="C83" s="7" t="s">
        <v>29</v>
      </c>
      <c r="D83" s="7" t="s">
        <v>1013</v>
      </c>
      <c r="E83" s="7" t="s">
        <v>1013</v>
      </c>
      <c r="F83" s="20" t="s">
        <v>1014</v>
      </c>
      <c r="G83" s="21"/>
      <c r="H83" s="21">
        <v>45870</v>
      </c>
      <c r="I83" s="21">
        <v>46234</v>
      </c>
      <c r="J83" s="34">
        <v>90000</v>
      </c>
      <c r="K83" s="34">
        <v>360000</v>
      </c>
      <c r="L83" s="7">
        <v>36</v>
      </c>
    </row>
    <row r="84" spans="1:12" x14ac:dyDescent="0.25">
      <c r="A84" s="7"/>
      <c r="B84" s="7" t="s">
        <v>12</v>
      </c>
      <c r="C84" s="7" t="s">
        <v>29</v>
      </c>
      <c r="D84" s="7" t="s">
        <v>1035</v>
      </c>
      <c r="E84" s="7" t="s">
        <v>1035</v>
      </c>
      <c r="F84" s="20" t="s">
        <v>1036</v>
      </c>
      <c r="G84" s="63">
        <v>7687982</v>
      </c>
      <c r="H84" s="21">
        <v>45789</v>
      </c>
      <c r="I84" s="21">
        <v>46234</v>
      </c>
      <c r="J84" s="34">
        <v>30000</v>
      </c>
      <c r="K84" s="34">
        <v>30000</v>
      </c>
      <c r="L84" s="7"/>
    </row>
    <row r="85" spans="1:12" x14ac:dyDescent="0.25">
      <c r="A85" s="15"/>
      <c r="B85" s="32" t="s">
        <v>12</v>
      </c>
      <c r="C85" s="15" t="s">
        <v>29</v>
      </c>
      <c r="D85" s="20" t="s">
        <v>1058</v>
      </c>
      <c r="E85" s="20" t="s">
        <v>1058</v>
      </c>
      <c r="F85" s="17" t="s">
        <v>524</v>
      </c>
      <c r="G85" s="21"/>
      <c r="H85" s="21">
        <v>45890</v>
      </c>
      <c r="I85" s="22">
        <v>46234</v>
      </c>
      <c r="J85" s="34">
        <v>15000</v>
      </c>
      <c r="K85" s="34">
        <v>15000</v>
      </c>
      <c r="L85" s="31"/>
    </row>
    <row r="86" spans="1:12" ht="25.5" x14ac:dyDescent="0.25">
      <c r="A86" s="7"/>
      <c r="B86" s="7" t="s">
        <v>12</v>
      </c>
      <c r="C86" s="7" t="s">
        <v>29</v>
      </c>
      <c r="D86" s="20" t="s">
        <v>1069</v>
      </c>
      <c r="E86" s="20" t="s">
        <v>1069</v>
      </c>
      <c r="F86" s="20" t="s">
        <v>474</v>
      </c>
      <c r="G86" s="38">
        <v>4934446</v>
      </c>
      <c r="H86" s="21">
        <v>45901</v>
      </c>
      <c r="I86" s="21">
        <v>46234</v>
      </c>
      <c r="J86" s="34">
        <v>16668</v>
      </c>
      <c r="K86" s="34">
        <v>16668</v>
      </c>
      <c r="L86" s="7"/>
    </row>
    <row r="87" spans="1:12" x14ac:dyDescent="0.25">
      <c r="A87" s="32" t="s">
        <v>190</v>
      </c>
      <c r="B87" s="32" t="s">
        <v>12</v>
      </c>
      <c r="C87" s="15" t="s">
        <v>29</v>
      </c>
      <c r="D87" s="17" t="s">
        <v>191</v>
      </c>
      <c r="E87" s="17" t="s">
        <v>191</v>
      </c>
      <c r="F87" s="17" t="s">
        <v>192</v>
      </c>
      <c r="G87" s="38">
        <v>2707755</v>
      </c>
      <c r="H87" s="21">
        <v>44788</v>
      </c>
      <c r="I87" s="22">
        <v>46248</v>
      </c>
      <c r="J87" s="34">
        <f>K87/5</f>
        <v>30000</v>
      </c>
      <c r="K87" s="29">
        <v>150000</v>
      </c>
      <c r="L87" s="31">
        <v>12</v>
      </c>
    </row>
    <row r="88" spans="1:12" ht="25.5" x14ac:dyDescent="0.25">
      <c r="A88" s="16" t="s">
        <v>125</v>
      </c>
      <c r="B88" s="16" t="s">
        <v>12</v>
      </c>
      <c r="C88" s="11" t="s">
        <v>29</v>
      </c>
      <c r="D88" s="11" t="s">
        <v>126</v>
      </c>
      <c r="E88" s="17" t="s">
        <v>126</v>
      </c>
      <c r="F88" s="17" t="s">
        <v>127</v>
      </c>
      <c r="G88" s="38" t="s">
        <v>128</v>
      </c>
      <c r="H88" s="21">
        <v>44470</v>
      </c>
      <c r="I88" s="22">
        <v>46295</v>
      </c>
      <c r="J88" s="34">
        <f>K88/5</f>
        <v>27311.4</v>
      </c>
      <c r="K88" s="29">
        <v>136557</v>
      </c>
      <c r="L88" s="31"/>
    </row>
    <row r="89" spans="1:12" ht="25.5" x14ac:dyDescent="0.25">
      <c r="A89" s="32" t="s">
        <v>230</v>
      </c>
      <c r="B89" s="32" t="s">
        <v>12</v>
      </c>
      <c r="C89" s="17" t="s">
        <v>29</v>
      </c>
      <c r="D89" s="17" t="s">
        <v>231</v>
      </c>
      <c r="E89" s="17" t="s">
        <v>231</v>
      </c>
      <c r="F89" s="17" t="s">
        <v>232</v>
      </c>
      <c r="G89" s="21"/>
      <c r="H89" s="21">
        <v>44835</v>
      </c>
      <c r="I89" s="22">
        <v>46295</v>
      </c>
      <c r="J89" s="34">
        <f>K89/6</f>
        <v>24000</v>
      </c>
      <c r="K89" s="29">
        <v>144000</v>
      </c>
      <c r="L89" s="31">
        <v>24</v>
      </c>
    </row>
    <row r="90" spans="1:12" ht="25.5" x14ac:dyDescent="0.25">
      <c r="A90" s="32" t="s">
        <v>382</v>
      </c>
      <c r="B90" s="32" t="s">
        <v>12</v>
      </c>
      <c r="C90" s="17" t="s">
        <v>29</v>
      </c>
      <c r="D90" s="17" t="s">
        <v>383</v>
      </c>
      <c r="E90" s="17" t="s">
        <v>383</v>
      </c>
      <c r="F90" s="17" t="s">
        <v>384</v>
      </c>
      <c r="G90" s="21"/>
      <c r="H90" s="21">
        <v>45200</v>
      </c>
      <c r="I90" s="22">
        <v>46295</v>
      </c>
      <c r="J90" s="34">
        <f>K90/4</f>
        <v>2000000</v>
      </c>
      <c r="K90" s="29">
        <v>8000000</v>
      </c>
      <c r="L90" s="31">
        <v>12</v>
      </c>
    </row>
    <row r="91" spans="1:12" ht="25.5" x14ac:dyDescent="0.25">
      <c r="A91" s="32" t="s">
        <v>457</v>
      </c>
      <c r="B91" s="32" t="s">
        <v>12</v>
      </c>
      <c r="C91" s="17" t="s">
        <v>29</v>
      </c>
      <c r="D91" s="17" t="s">
        <v>458</v>
      </c>
      <c r="E91" s="17" t="s">
        <v>459</v>
      </c>
      <c r="F91" s="17" t="s">
        <v>460</v>
      </c>
      <c r="G91" s="21"/>
      <c r="H91" s="21">
        <v>45200</v>
      </c>
      <c r="I91" s="22">
        <v>46295</v>
      </c>
      <c r="J91" s="34">
        <v>1000000</v>
      </c>
      <c r="K91" s="29">
        <v>4000000</v>
      </c>
      <c r="L91" s="31">
        <v>12</v>
      </c>
    </row>
    <row r="92" spans="1:12" ht="25.5" x14ac:dyDescent="0.25">
      <c r="A92" s="32" t="s">
        <v>461</v>
      </c>
      <c r="B92" s="32" t="s">
        <v>12</v>
      </c>
      <c r="C92" s="17" t="s">
        <v>29</v>
      </c>
      <c r="D92" s="17" t="s">
        <v>462</v>
      </c>
      <c r="E92" s="17" t="s">
        <v>463</v>
      </c>
      <c r="F92" s="17" t="s">
        <v>464</v>
      </c>
      <c r="G92" s="21"/>
      <c r="H92" s="21">
        <v>45200</v>
      </c>
      <c r="I92" s="22">
        <v>46295</v>
      </c>
      <c r="J92" s="34">
        <v>1000000</v>
      </c>
      <c r="K92" s="29">
        <v>4000000</v>
      </c>
      <c r="L92" s="31">
        <v>12</v>
      </c>
    </row>
    <row r="93" spans="1:12" x14ac:dyDescent="0.25">
      <c r="A93" s="32"/>
      <c r="B93" s="32" t="s">
        <v>12</v>
      </c>
      <c r="C93" s="17" t="s">
        <v>29</v>
      </c>
      <c r="D93" s="17" t="s">
        <v>465</v>
      </c>
      <c r="E93" s="17" t="s">
        <v>463</v>
      </c>
      <c r="F93" s="17" t="s">
        <v>466</v>
      </c>
      <c r="G93" s="21" t="s">
        <v>467</v>
      </c>
      <c r="H93" s="21">
        <v>45200</v>
      </c>
      <c r="I93" s="22">
        <v>46295</v>
      </c>
      <c r="J93" s="34">
        <v>100000</v>
      </c>
      <c r="K93" s="29">
        <v>400000</v>
      </c>
      <c r="L93" s="31">
        <v>12</v>
      </c>
    </row>
    <row r="94" spans="1:12" x14ac:dyDescent="0.25">
      <c r="A94" s="15"/>
      <c r="B94" s="32" t="s">
        <v>12</v>
      </c>
      <c r="C94" s="15" t="s">
        <v>29</v>
      </c>
      <c r="D94" s="17" t="s">
        <v>660</v>
      </c>
      <c r="E94" s="17" t="s">
        <v>660</v>
      </c>
      <c r="F94" s="17" t="s">
        <v>661</v>
      </c>
      <c r="G94" s="21"/>
      <c r="H94" s="21">
        <v>45566</v>
      </c>
      <c r="I94" s="22">
        <v>46295</v>
      </c>
      <c r="J94" s="29">
        <v>50000</v>
      </c>
      <c r="K94" s="34">
        <v>100000</v>
      </c>
      <c r="L94" s="31"/>
    </row>
    <row r="95" spans="1:12" x14ac:dyDescent="0.25">
      <c r="A95" s="15"/>
      <c r="B95" s="32" t="s">
        <v>12</v>
      </c>
      <c r="C95" s="17" t="s">
        <v>29</v>
      </c>
      <c r="D95" s="17" t="s">
        <v>764</v>
      </c>
      <c r="E95" s="17" t="s">
        <v>764</v>
      </c>
      <c r="F95" s="17" t="s">
        <v>765</v>
      </c>
      <c r="G95" s="38" t="s">
        <v>766</v>
      </c>
      <c r="H95" s="21">
        <v>45566</v>
      </c>
      <c r="I95" s="22">
        <v>46295</v>
      </c>
      <c r="J95" s="34">
        <v>8000</v>
      </c>
      <c r="K95" s="29">
        <v>64000</v>
      </c>
      <c r="L95" s="31">
        <v>24</v>
      </c>
    </row>
    <row r="96" spans="1:12" x14ac:dyDescent="0.25">
      <c r="A96" s="7"/>
      <c r="B96" s="7" t="s">
        <v>12</v>
      </c>
      <c r="C96" s="7" t="s">
        <v>29</v>
      </c>
      <c r="D96" s="20" t="s">
        <v>1106</v>
      </c>
      <c r="E96" s="20" t="s">
        <v>1108</v>
      </c>
      <c r="F96" s="20" t="s">
        <v>1107</v>
      </c>
      <c r="G96" s="38" t="s">
        <v>1109</v>
      </c>
      <c r="H96" s="21">
        <v>45922</v>
      </c>
      <c r="I96" s="21">
        <v>46296</v>
      </c>
      <c r="J96" s="34">
        <v>36000</v>
      </c>
      <c r="K96" s="34">
        <v>36000</v>
      </c>
      <c r="L96" s="7"/>
    </row>
    <row r="97" spans="1:12" ht="25.5" x14ac:dyDescent="0.25">
      <c r="A97" s="32" t="s">
        <v>241</v>
      </c>
      <c r="B97" s="32" t="s">
        <v>12</v>
      </c>
      <c r="C97" s="17" t="s">
        <v>29</v>
      </c>
      <c r="D97" s="17" t="s">
        <v>242</v>
      </c>
      <c r="E97" s="17" t="s">
        <v>242</v>
      </c>
      <c r="F97" s="17" t="s">
        <v>243</v>
      </c>
      <c r="G97" s="21"/>
      <c r="H97" s="21">
        <v>44866</v>
      </c>
      <c r="I97" s="22">
        <v>46326</v>
      </c>
      <c r="J97" s="34">
        <f>K97/4</f>
        <v>200000</v>
      </c>
      <c r="K97" s="29">
        <v>800000</v>
      </c>
      <c r="L97" s="31"/>
    </row>
    <row r="98" spans="1:12" ht="38.25" x14ac:dyDescent="0.25">
      <c r="A98" s="7"/>
      <c r="B98" s="7" t="s">
        <v>12</v>
      </c>
      <c r="C98" s="7" t="s">
        <v>29</v>
      </c>
      <c r="D98" s="7" t="s">
        <v>1133</v>
      </c>
      <c r="E98" s="20" t="s">
        <v>1134</v>
      </c>
      <c r="F98" s="20" t="s">
        <v>698</v>
      </c>
      <c r="G98" s="21"/>
      <c r="H98" s="21">
        <v>45962</v>
      </c>
      <c r="I98" s="21">
        <v>46326</v>
      </c>
      <c r="J98" s="34">
        <v>90000</v>
      </c>
      <c r="K98" s="34">
        <v>90000</v>
      </c>
      <c r="L98" s="7"/>
    </row>
    <row r="99" spans="1:12" ht="38.25" x14ac:dyDescent="0.25">
      <c r="A99" s="32" t="s">
        <v>823</v>
      </c>
      <c r="B99" s="32" t="s">
        <v>12</v>
      </c>
      <c r="C99" s="17" t="s">
        <v>29</v>
      </c>
      <c r="D99" s="17" t="s">
        <v>824</v>
      </c>
      <c r="E99" s="17" t="s">
        <v>824</v>
      </c>
      <c r="F99" s="17" t="s">
        <v>825</v>
      </c>
      <c r="G99" s="50" t="s">
        <v>826</v>
      </c>
      <c r="H99" s="21">
        <v>45658</v>
      </c>
      <c r="I99" s="22">
        <v>46387</v>
      </c>
      <c r="J99" s="34">
        <f t="shared" ref="J99:J105" si="0">K99/4</f>
        <v>250000</v>
      </c>
      <c r="K99" s="29">
        <v>1000000</v>
      </c>
      <c r="L99" s="31">
        <v>24</v>
      </c>
    </row>
    <row r="100" spans="1:12" ht="38.25" x14ac:dyDescent="0.25">
      <c r="A100" s="32" t="s">
        <v>827</v>
      </c>
      <c r="B100" s="32" t="s">
        <v>12</v>
      </c>
      <c r="C100" s="17" t="s">
        <v>29</v>
      </c>
      <c r="D100" s="17" t="s">
        <v>828</v>
      </c>
      <c r="E100" s="17" t="s">
        <v>828</v>
      </c>
      <c r="F100" s="17" t="s">
        <v>829</v>
      </c>
      <c r="G100" s="20" t="s">
        <v>830</v>
      </c>
      <c r="H100" s="21">
        <v>45658</v>
      </c>
      <c r="I100" s="22">
        <v>46387</v>
      </c>
      <c r="J100" s="34">
        <f t="shared" si="0"/>
        <v>750000</v>
      </c>
      <c r="K100" s="29">
        <v>3000000</v>
      </c>
      <c r="L100" s="31">
        <v>24</v>
      </c>
    </row>
    <row r="101" spans="1:12" ht="25.5" x14ac:dyDescent="0.25">
      <c r="A101" s="32" t="s">
        <v>833</v>
      </c>
      <c r="B101" s="32" t="s">
        <v>12</v>
      </c>
      <c r="C101" s="17" t="s">
        <v>29</v>
      </c>
      <c r="D101" s="17" t="s">
        <v>834</v>
      </c>
      <c r="E101" s="17" t="s">
        <v>834</v>
      </c>
      <c r="F101" s="17" t="s">
        <v>1061</v>
      </c>
      <c r="G101" s="7"/>
      <c r="H101" s="21">
        <v>45658</v>
      </c>
      <c r="I101" s="22">
        <v>46387</v>
      </c>
      <c r="J101" s="34">
        <f t="shared" si="0"/>
        <v>20000</v>
      </c>
      <c r="K101" s="29">
        <v>80000</v>
      </c>
      <c r="L101" s="31">
        <v>24</v>
      </c>
    </row>
    <row r="102" spans="1:12" ht="25.5" x14ac:dyDescent="0.25">
      <c r="A102" s="32" t="s">
        <v>835</v>
      </c>
      <c r="B102" s="32" t="s">
        <v>12</v>
      </c>
      <c r="C102" s="17" t="s">
        <v>29</v>
      </c>
      <c r="D102" s="17" t="s">
        <v>836</v>
      </c>
      <c r="E102" s="17" t="s">
        <v>836</v>
      </c>
      <c r="F102" s="17" t="s">
        <v>837</v>
      </c>
      <c r="G102" s="7" t="s">
        <v>838</v>
      </c>
      <c r="H102" s="21">
        <v>45658</v>
      </c>
      <c r="I102" s="22">
        <v>46387</v>
      </c>
      <c r="J102" s="34">
        <f t="shared" si="0"/>
        <v>5000</v>
      </c>
      <c r="K102" s="29">
        <v>20000</v>
      </c>
      <c r="L102" s="31">
        <v>24</v>
      </c>
    </row>
    <row r="103" spans="1:12" ht="25.5" x14ac:dyDescent="0.25">
      <c r="A103" s="32" t="s">
        <v>839</v>
      </c>
      <c r="B103" s="32" t="s">
        <v>12</v>
      </c>
      <c r="C103" s="17" t="s">
        <v>29</v>
      </c>
      <c r="D103" s="17" t="s">
        <v>840</v>
      </c>
      <c r="E103" s="17" t="s">
        <v>840</v>
      </c>
      <c r="F103" s="17" t="s">
        <v>1061</v>
      </c>
      <c r="G103" s="7"/>
      <c r="H103" s="21">
        <v>45658</v>
      </c>
      <c r="I103" s="22">
        <v>46387</v>
      </c>
      <c r="J103" s="34">
        <f t="shared" si="0"/>
        <v>30000</v>
      </c>
      <c r="K103" s="29">
        <v>120000</v>
      </c>
      <c r="L103" s="31">
        <v>24</v>
      </c>
    </row>
    <row r="104" spans="1:12" ht="25.5" x14ac:dyDescent="0.25">
      <c r="A104" s="32" t="s">
        <v>841</v>
      </c>
      <c r="B104" s="32" t="s">
        <v>12</v>
      </c>
      <c r="C104" s="17" t="s">
        <v>29</v>
      </c>
      <c r="D104" s="17" t="s">
        <v>842</v>
      </c>
      <c r="E104" s="17" t="s">
        <v>842</v>
      </c>
      <c r="F104" s="17" t="s">
        <v>813</v>
      </c>
      <c r="G104" s="32">
        <v>2827337</v>
      </c>
      <c r="H104" s="21">
        <v>45658</v>
      </c>
      <c r="I104" s="22">
        <v>46387</v>
      </c>
      <c r="J104" s="34">
        <f t="shared" si="0"/>
        <v>2000</v>
      </c>
      <c r="K104" s="29">
        <v>8000</v>
      </c>
      <c r="L104" s="31">
        <v>24</v>
      </c>
    </row>
    <row r="105" spans="1:12" x14ac:dyDescent="0.25">
      <c r="A105" s="32" t="s">
        <v>843</v>
      </c>
      <c r="B105" s="32" t="s">
        <v>12</v>
      </c>
      <c r="C105" s="17" t="s">
        <v>29</v>
      </c>
      <c r="D105" s="17" t="s">
        <v>844</v>
      </c>
      <c r="E105" s="17" t="s">
        <v>844</v>
      </c>
      <c r="F105" s="17" t="s">
        <v>1061</v>
      </c>
      <c r="G105" s="7"/>
      <c r="H105" s="21">
        <v>45658</v>
      </c>
      <c r="I105" s="22">
        <v>46387</v>
      </c>
      <c r="J105" s="34">
        <f t="shared" si="0"/>
        <v>8000</v>
      </c>
      <c r="K105" s="29">
        <v>32000</v>
      </c>
      <c r="L105" s="31">
        <v>24</v>
      </c>
    </row>
    <row r="106" spans="1:12" x14ac:dyDescent="0.25">
      <c r="A106" s="32" t="s">
        <v>259</v>
      </c>
      <c r="B106" s="32" t="s">
        <v>12</v>
      </c>
      <c r="C106" s="17" t="s">
        <v>29</v>
      </c>
      <c r="D106" s="17" t="s">
        <v>260</v>
      </c>
      <c r="E106" s="17" t="s">
        <v>260</v>
      </c>
      <c r="F106" s="20" t="s">
        <v>261</v>
      </c>
      <c r="G106" s="21"/>
      <c r="H106" s="21">
        <v>44927</v>
      </c>
      <c r="I106" s="22">
        <v>46387</v>
      </c>
      <c r="J106" s="34">
        <f>K106/5</f>
        <v>58800</v>
      </c>
      <c r="K106" s="29">
        <v>294000</v>
      </c>
      <c r="L106" s="31">
        <v>12</v>
      </c>
    </row>
    <row r="107" spans="1:12" ht="25.5" x14ac:dyDescent="0.25">
      <c r="A107" s="7"/>
      <c r="B107" s="7" t="s">
        <v>12</v>
      </c>
      <c r="C107" s="7" t="s">
        <v>29</v>
      </c>
      <c r="D107" s="20" t="s">
        <v>575</v>
      </c>
      <c r="E107" s="20" t="s">
        <v>575</v>
      </c>
      <c r="F107" s="20" t="s">
        <v>576</v>
      </c>
      <c r="G107" s="21"/>
      <c r="H107" s="21">
        <v>46023</v>
      </c>
      <c r="I107" s="21">
        <v>46387</v>
      </c>
      <c r="J107" s="34">
        <v>25000</v>
      </c>
      <c r="K107" s="34">
        <v>25000</v>
      </c>
      <c r="L107" s="7"/>
    </row>
    <row r="108" spans="1:12" ht="25.5" x14ac:dyDescent="0.25">
      <c r="A108" s="32" t="s">
        <v>146</v>
      </c>
      <c r="B108" s="32" t="s">
        <v>12</v>
      </c>
      <c r="C108" s="15" t="s">
        <v>29</v>
      </c>
      <c r="D108" s="17" t="s">
        <v>147</v>
      </c>
      <c r="E108" s="17" t="s">
        <v>147</v>
      </c>
      <c r="F108" s="17" t="s">
        <v>148</v>
      </c>
      <c r="G108" s="38">
        <v>3342530</v>
      </c>
      <c r="H108" s="21">
        <v>44621</v>
      </c>
      <c r="I108" s="22">
        <v>46446</v>
      </c>
      <c r="J108" s="34">
        <f>K108/5</f>
        <v>100000</v>
      </c>
      <c r="K108" s="29">
        <v>500000</v>
      </c>
      <c r="L108" s="31"/>
    </row>
    <row r="109" spans="1:12" x14ac:dyDescent="0.25">
      <c r="A109" s="32" t="s">
        <v>152</v>
      </c>
      <c r="B109" s="32" t="s">
        <v>12</v>
      </c>
      <c r="C109" s="15" t="s">
        <v>29</v>
      </c>
      <c r="D109" s="17" t="s">
        <v>153</v>
      </c>
      <c r="E109" s="17" t="s">
        <v>153</v>
      </c>
      <c r="F109" s="17" t="s">
        <v>1232</v>
      </c>
      <c r="G109" s="38" t="s">
        <v>154</v>
      </c>
      <c r="H109" s="21">
        <v>44621</v>
      </c>
      <c r="I109" s="22">
        <v>46446</v>
      </c>
      <c r="J109" s="34">
        <f>K109/5</f>
        <v>20000</v>
      </c>
      <c r="K109" s="29">
        <v>100000</v>
      </c>
      <c r="L109" s="31"/>
    </row>
    <row r="110" spans="1:12" x14ac:dyDescent="0.25">
      <c r="A110" s="15"/>
      <c r="B110" s="32" t="s">
        <v>12</v>
      </c>
      <c r="C110" s="17" t="s">
        <v>29</v>
      </c>
      <c r="D110" s="17" t="s">
        <v>845</v>
      </c>
      <c r="E110" s="17" t="s">
        <v>845</v>
      </c>
      <c r="F110" s="17" t="s">
        <v>846</v>
      </c>
      <c r="G110" s="21"/>
      <c r="H110" s="21">
        <v>45597</v>
      </c>
      <c r="I110" s="22">
        <v>46568</v>
      </c>
      <c r="J110" s="34">
        <v>17000</v>
      </c>
      <c r="K110" s="29">
        <v>40000</v>
      </c>
      <c r="L110" s="31"/>
    </row>
    <row r="111" spans="1:12" ht="25.5" x14ac:dyDescent="0.25">
      <c r="A111" s="15"/>
      <c r="B111" s="16" t="s">
        <v>12</v>
      </c>
      <c r="C111" s="15" t="s">
        <v>29</v>
      </c>
      <c r="D111" s="11" t="s">
        <v>91</v>
      </c>
      <c r="E111" s="17" t="s">
        <v>91</v>
      </c>
      <c r="F111" s="17" t="s">
        <v>92</v>
      </c>
      <c r="G111" s="36">
        <v>3033654</v>
      </c>
      <c r="H111" s="21">
        <v>44562</v>
      </c>
      <c r="I111" s="22">
        <v>46599</v>
      </c>
      <c r="J111" s="34">
        <f>K111/5</f>
        <v>44000</v>
      </c>
      <c r="K111" s="29">
        <v>220000</v>
      </c>
      <c r="L111" s="31"/>
    </row>
    <row r="112" spans="1:12" x14ac:dyDescent="0.25">
      <c r="A112" s="32" t="s">
        <v>181</v>
      </c>
      <c r="B112" s="11" t="s">
        <v>12</v>
      </c>
      <c r="C112" s="11" t="s">
        <v>29</v>
      </c>
      <c r="D112" s="17" t="s">
        <v>182</v>
      </c>
      <c r="E112" s="17" t="s">
        <v>182</v>
      </c>
      <c r="F112" s="17" t="s">
        <v>183</v>
      </c>
      <c r="G112" s="21"/>
      <c r="H112" s="21">
        <v>44774</v>
      </c>
      <c r="I112" s="22">
        <v>46599</v>
      </c>
      <c r="J112" s="34">
        <f>K112/5</f>
        <v>20000</v>
      </c>
      <c r="K112" s="29">
        <v>100000</v>
      </c>
      <c r="L112" s="31"/>
    </row>
    <row r="113" spans="1:12" ht="25.5" x14ac:dyDescent="0.25">
      <c r="A113" s="15"/>
      <c r="B113" s="32" t="s">
        <v>12</v>
      </c>
      <c r="C113" s="15" t="s">
        <v>29</v>
      </c>
      <c r="D113" s="17" t="s">
        <v>293</v>
      </c>
      <c r="E113" s="17" t="s">
        <v>294</v>
      </c>
      <c r="F113" s="17" t="s">
        <v>295</v>
      </c>
      <c r="G113" s="21"/>
      <c r="H113" s="21">
        <v>44895</v>
      </c>
      <c r="I113" s="22">
        <v>46599</v>
      </c>
      <c r="J113" s="29">
        <v>18500</v>
      </c>
      <c r="K113" s="29">
        <v>92500</v>
      </c>
      <c r="L113" s="31"/>
    </row>
    <row r="114" spans="1:12" x14ac:dyDescent="0.25">
      <c r="A114" s="32" t="s">
        <v>635</v>
      </c>
      <c r="B114" s="32" t="s">
        <v>12</v>
      </c>
      <c r="C114" s="15" t="s">
        <v>29</v>
      </c>
      <c r="D114" s="17" t="s">
        <v>636</v>
      </c>
      <c r="E114" s="17" t="s">
        <v>636</v>
      </c>
      <c r="F114" s="17" t="s">
        <v>637</v>
      </c>
      <c r="G114" s="21"/>
      <c r="H114" s="21">
        <v>45536</v>
      </c>
      <c r="I114" s="22">
        <v>46599</v>
      </c>
      <c r="J114" s="34">
        <v>188000</v>
      </c>
      <c r="K114" s="29">
        <v>940000</v>
      </c>
      <c r="L114" s="31">
        <v>24</v>
      </c>
    </row>
    <row r="115" spans="1:12" ht="12.75" customHeight="1" x14ac:dyDescent="0.25">
      <c r="A115" s="32" t="s">
        <v>635</v>
      </c>
      <c r="B115" s="32" t="s">
        <v>12</v>
      </c>
      <c r="C115" s="15" t="s">
        <v>29</v>
      </c>
      <c r="D115" s="17" t="s">
        <v>638</v>
      </c>
      <c r="E115" s="17" t="s">
        <v>638</v>
      </c>
      <c r="F115" s="17" t="s">
        <v>637</v>
      </c>
      <c r="G115" s="21"/>
      <c r="H115" s="21">
        <v>45627</v>
      </c>
      <c r="I115" s="22">
        <v>46599</v>
      </c>
      <c r="J115" s="34">
        <v>20200</v>
      </c>
      <c r="K115" s="29">
        <v>90750</v>
      </c>
      <c r="L115" s="31">
        <v>24</v>
      </c>
    </row>
    <row r="116" spans="1:12" x14ac:dyDescent="0.25">
      <c r="A116" s="15"/>
      <c r="B116" s="32" t="s">
        <v>12</v>
      </c>
      <c r="C116" s="17" t="s">
        <v>29</v>
      </c>
      <c r="D116" s="17" t="s">
        <v>662</v>
      </c>
      <c r="E116" s="17" t="s">
        <v>663</v>
      </c>
      <c r="F116" s="17" t="s">
        <v>664</v>
      </c>
      <c r="G116" s="13"/>
      <c r="H116" s="13">
        <v>45505</v>
      </c>
      <c r="I116" s="30">
        <v>46599</v>
      </c>
      <c r="J116" s="34">
        <f>K116/3</f>
        <v>4831.666666666667</v>
      </c>
      <c r="K116" s="29">
        <v>14495</v>
      </c>
      <c r="L116" s="31"/>
    </row>
    <row r="117" spans="1:12" x14ac:dyDescent="0.25">
      <c r="A117" s="15"/>
      <c r="B117" s="32" t="s">
        <v>12</v>
      </c>
      <c r="C117" s="15" t="s">
        <v>29</v>
      </c>
      <c r="D117" s="17" t="s">
        <v>674</v>
      </c>
      <c r="E117" s="17" t="s">
        <v>674</v>
      </c>
      <c r="F117" s="17" t="s">
        <v>675</v>
      </c>
      <c r="G117" s="21"/>
      <c r="H117" s="21">
        <v>45505</v>
      </c>
      <c r="I117" s="22">
        <v>46599</v>
      </c>
      <c r="J117" s="34">
        <f>K117/3</f>
        <v>12573.333333333334</v>
      </c>
      <c r="K117" s="29">
        <v>37720</v>
      </c>
      <c r="L117" s="31"/>
    </row>
    <row r="118" spans="1:12" x14ac:dyDescent="0.25">
      <c r="A118" s="15"/>
      <c r="B118" s="32" t="s">
        <v>12</v>
      </c>
      <c r="C118" s="17" t="s">
        <v>29</v>
      </c>
      <c r="D118" s="17" t="s">
        <v>680</v>
      </c>
      <c r="E118" s="17" t="s">
        <v>681</v>
      </c>
      <c r="F118" s="17" t="s">
        <v>682</v>
      </c>
      <c r="G118" s="21"/>
      <c r="H118" s="21">
        <v>45505</v>
      </c>
      <c r="I118" s="22">
        <v>46599</v>
      </c>
      <c r="J118" s="34">
        <f>K118/3</f>
        <v>22835</v>
      </c>
      <c r="K118" s="29">
        <v>68505</v>
      </c>
      <c r="L118" s="31"/>
    </row>
    <row r="119" spans="1:12" ht="38.25" x14ac:dyDescent="0.25">
      <c r="A119" s="32" t="s">
        <v>903</v>
      </c>
      <c r="B119" s="32" t="s">
        <v>12</v>
      </c>
      <c r="C119" s="17" t="s">
        <v>29</v>
      </c>
      <c r="D119" s="17" t="s">
        <v>996</v>
      </c>
      <c r="E119" s="17" t="s">
        <v>904</v>
      </c>
      <c r="F119" s="17" t="s">
        <v>905</v>
      </c>
      <c r="G119" s="32"/>
      <c r="H119" s="21">
        <v>45870</v>
      </c>
      <c r="I119" s="22">
        <v>46599</v>
      </c>
      <c r="J119" s="34">
        <f>K119/3</f>
        <v>550000</v>
      </c>
      <c r="K119" s="29">
        <v>1650000</v>
      </c>
      <c r="L119" s="31">
        <v>12</v>
      </c>
    </row>
    <row r="120" spans="1:12" ht="38.25" x14ac:dyDescent="0.25">
      <c r="A120" s="32" t="s">
        <v>906</v>
      </c>
      <c r="B120" s="32" t="s">
        <v>12</v>
      </c>
      <c r="C120" s="17" t="s">
        <v>29</v>
      </c>
      <c r="D120" s="17" t="s">
        <v>997</v>
      </c>
      <c r="E120" s="17" t="s">
        <v>907</v>
      </c>
      <c r="F120" s="17" t="s">
        <v>908</v>
      </c>
      <c r="G120" s="32"/>
      <c r="H120" s="21">
        <v>45870</v>
      </c>
      <c r="I120" s="22">
        <v>46599</v>
      </c>
      <c r="J120" s="34">
        <f>K120/3</f>
        <v>366666.66666666669</v>
      </c>
      <c r="K120" s="29">
        <v>1100000</v>
      </c>
      <c r="L120" s="31">
        <v>12</v>
      </c>
    </row>
    <row r="121" spans="1:12" x14ac:dyDescent="0.25">
      <c r="A121" s="7"/>
      <c r="B121" s="32" t="s">
        <v>12</v>
      </c>
      <c r="C121" s="17" t="s">
        <v>29</v>
      </c>
      <c r="D121" s="17" t="s">
        <v>1052</v>
      </c>
      <c r="E121" s="17" t="s">
        <v>1053</v>
      </c>
      <c r="F121" s="17" t="s">
        <v>515</v>
      </c>
      <c r="G121" s="21" t="s">
        <v>516</v>
      </c>
      <c r="H121" s="21">
        <v>45870</v>
      </c>
      <c r="I121" s="21">
        <v>46599</v>
      </c>
      <c r="J121" s="34">
        <v>25000</v>
      </c>
      <c r="K121" s="34">
        <v>50000</v>
      </c>
      <c r="L121" s="7"/>
    </row>
    <row r="122" spans="1:12" x14ac:dyDescent="0.25">
      <c r="A122" s="32" t="s">
        <v>696</v>
      </c>
      <c r="B122" s="32" t="s">
        <v>12</v>
      </c>
      <c r="C122" s="17" t="s">
        <v>29</v>
      </c>
      <c r="D122" s="17" t="s">
        <v>697</v>
      </c>
      <c r="E122" s="17" t="s">
        <v>697</v>
      </c>
      <c r="F122" s="17" t="s">
        <v>698</v>
      </c>
      <c r="G122" s="21"/>
      <c r="H122" s="21">
        <v>45505</v>
      </c>
      <c r="I122" s="22">
        <v>46599</v>
      </c>
      <c r="J122" s="34">
        <v>80000</v>
      </c>
      <c r="K122" s="29">
        <v>560000</v>
      </c>
      <c r="L122" s="31">
        <v>48</v>
      </c>
    </row>
    <row r="123" spans="1:12" x14ac:dyDescent="0.25">
      <c r="A123" s="15"/>
      <c r="B123" s="32" t="s">
        <v>12</v>
      </c>
      <c r="C123" s="17" t="s">
        <v>29</v>
      </c>
      <c r="D123" s="17" t="s">
        <v>716</v>
      </c>
      <c r="E123" s="17" t="s">
        <v>717</v>
      </c>
      <c r="F123" s="17" t="s">
        <v>718</v>
      </c>
      <c r="G123" s="21"/>
      <c r="H123" s="21">
        <v>46235</v>
      </c>
      <c r="I123" s="21">
        <v>46599</v>
      </c>
      <c r="J123" s="34">
        <v>12000</v>
      </c>
      <c r="K123" s="34">
        <v>12000</v>
      </c>
      <c r="L123" s="31"/>
    </row>
    <row r="124" spans="1:12" x14ac:dyDescent="0.25">
      <c r="A124" s="32" t="s">
        <v>709</v>
      </c>
      <c r="B124" s="16" t="s">
        <v>12</v>
      </c>
      <c r="C124" s="15" t="s">
        <v>29</v>
      </c>
      <c r="D124" s="11" t="s">
        <v>710</v>
      </c>
      <c r="E124" s="17" t="s">
        <v>710</v>
      </c>
      <c r="F124" s="17" t="s">
        <v>711</v>
      </c>
      <c r="G124" s="17" t="s">
        <v>712</v>
      </c>
      <c r="H124" s="21">
        <v>45566</v>
      </c>
      <c r="I124" s="22">
        <v>46660</v>
      </c>
      <c r="J124" s="29">
        <f>K124/4</f>
        <v>127568</v>
      </c>
      <c r="K124" s="29">
        <v>510272</v>
      </c>
      <c r="L124" s="14"/>
    </row>
    <row r="125" spans="1:12" x14ac:dyDescent="0.25">
      <c r="A125" s="32" t="s">
        <v>769</v>
      </c>
      <c r="B125" s="16" t="s">
        <v>12</v>
      </c>
      <c r="C125" s="15" t="s">
        <v>29</v>
      </c>
      <c r="D125" s="17" t="s">
        <v>770</v>
      </c>
      <c r="E125" s="17" t="s">
        <v>770</v>
      </c>
      <c r="F125" s="17" t="s">
        <v>771</v>
      </c>
      <c r="G125" s="38" t="s">
        <v>772</v>
      </c>
      <c r="H125" s="21">
        <v>45566</v>
      </c>
      <c r="I125" s="22">
        <v>46660</v>
      </c>
      <c r="J125" s="34">
        <f>K125/7</f>
        <v>357142.85714285716</v>
      </c>
      <c r="K125" s="29">
        <v>2500000</v>
      </c>
      <c r="L125" s="31">
        <v>48</v>
      </c>
    </row>
    <row r="126" spans="1:12" x14ac:dyDescent="0.25">
      <c r="A126" s="15"/>
      <c r="B126" s="7" t="s">
        <v>12</v>
      </c>
      <c r="C126" s="7" t="s">
        <v>29</v>
      </c>
      <c r="D126" s="15" t="s">
        <v>239</v>
      </c>
      <c r="E126" s="15" t="s">
        <v>239</v>
      </c>
      <c r="F126" s="20" t="s">
        <v>240</v>
      </c>
      <c r="G126" s="32"/>
      <c r="H126" s="21">
        <v>44866</v>
      </c>
      <c r="I126" s="21">
        <v>46691</v>
      </c>
      <c r="J126" s="34">
        <v>6300</v>
      </c>
      <c r="K126" s="34">
        <f>J126*5</f>
        <v>31500</v>
      </c>
      <c r="L126" s="31"/>
    </row>
    <row r="127" spans="1:12" x14ac:dyDescent="0.25">
      <c r="A127" s="32" t="s">
        <v>246</v>
      </c>
      <c r="B127" s="32" t="s">
        <v>12</v>
      </c>
      <c r="C127" s="17" t="s">
        <v>29</v>
      </c>
      <c r="D127" s="17" t="s">
        <v>247</v>
      </c>
      <c r="E127" s="17" t="s">
        <v>247</v>
      </c>
      <c r="F127" s="17" t="s">
        <v>248</v>
      </c>
      <c r="G127" s="21"/>
      <c r="H127" s="21">
        <v>44866</v>
      </c>
      <c r="I127" s="22">
        <v>46691</v>
      </c>
      <c r="J127" s="34">
        <f>K127/5</f>
        <v>37000</v>
      </c>
      <c r="K127" s="29">
        <v>185000</v>
      </c>
      <c r="L127" s="31"/>
    </row>
    <row r="128" spans="1:12" ht="25.5" x14ac:dyDescent="0.25">
      <c r="A128" s="32" t="s">
        <v>743</v>
      </c>
      <c r="B128" s="32" t="s">
        <v>12</v>
      </c>
      <c r="C128" s="17" t="s">
        <v>29</v>
      </c>
      <c r="D128" s="17" t="s">
        <v>744</v>
      </c>
      <c r="E128" s="17" t="s">
        <v>744</v>
      </c>
      <c r="F128" s="17" t="s">
        <v>745</v>
      </c>
      <c r="G128" s="38" t="s">
        <v>746</v>
      </c>
      <c r="H128" s="21">
        <v>45597</v>
      </c>
      <c r="I128" s="22">
        <v>46691</v>
      </c>
      <c r="J128" s="34">
        <f>K128/5</f>
        <v>38040</v>
      </c>
      <c r="K128" s="29">
        <v>190200</v>
      </c>
      <c r="L128" s="31"/>
    </row>
    <row r="129" spans="1:12" ht="25.5" x14ac:dyDescent="0.25">
      <c r="A129" s="32" t="s">
        <v>854</v>
      </c>
      <c r="B129" s="32" t="s">
        <v>12</v>
      </c>
      <c r="C129" s="17" t="s">
        <v>29</v>
      </c>
      <c r="D129" s="17" t="s">
        <v>855</v>
      </c>
      <c r="E129" s="17" t="s">
        <v>855</v>
      </c>
      <c r="F129" s="17" t="s">
        <v>856</v>
      </c>
      <c r="G129" s="21" t="s">
        <v>857</v>
      </c>
      <c r="H129" s="21">
        <v>45659</v>
      </c>
      <c r="I129" s="22">
        <v>46753</v>
      </c>
      <c r="J129" s="34">
        <v>100000</v>
      </c>
      <c r="K129" s="29">
        <v>400000</v>
      </c>
      <c r="L129" s="31">
        <v>12</v>
      </c>
    </row>
    <row r="130" spans="1:12" x14ac:dyDescent="0.25">
      <c r="A130" s="15"/>
      <c r="B130" s="32" t="s">
        <v>12</v>
      </c>
      <c r="C130" s="15" t="s">
        <v>29</v>
      </c>
      <c r="D130" s="17" t="s">
        <v>884</v>
      </c>
      <c r="E130" s="17" t="s">
        <v>884</v>
      </c>
      <c r="F130" s="17" t="s">
        <v>885</v>
      </c>
      <c r="G130" s="38">
        <v>1529960</v>
      </c>
      <c r="H130" s="21">
        <v>45689</v>
      </c>
      <c r="I130" s="22">
        <v>46783</v>
      </c>
      <c r="J130" s="29">
        <f>K130/3</f>
        <v>25000</v>
      </c>
      <c r="K130" s="29">
        <v>75000</v>
      </c>
      <c r="L130" s="31"/>
    </row>
    <row r="131" spans="1:12" ht="25.5" x14ac:dyDescent="0.25">
      <c r="A131" s="32" t="s">
        <v>807</v>
      </c>
      <c r="B131" s="32" t="s">
        <v>12</v>
      </c>
      <c r="C131" s="15" t="s">
        <v>29</v>
      </c>
      <c r="D131" s="17" t="s">
        <v>808</v>
      </c>
      <c r="E131" s="17" t="s">
        <v>808</v>
      </c>
      <c r="F131" s="17" t="s">
        <v>809</v>
      </c>
      <c r="G131" s="38" t="s">
        <v>810</v>
      </c>
      <c r="H131" s="21">
        <v>45717</v>
      </c>
      <c r="I131" s="22">
        <v>46811</v>
      </c>
      <c r="J131" s="34">
        <v>50000</v>
      </c>
      <c r="K131" s="29">
        <v>250000</v>
      </c>
      <c r="L131" s="31">
        <v>24</v>
      </c>
    </row>
    <row r="132" spans="1:12" x14ac:dyDescent="0.25">
      <c r="A132" s="15"/>
      <c r="B132" s="32" t="s">
        <v>12</v>
      </c>
      <c r="C132" s="15" t="s">
        <v>29</v>
      </c>
      <c r="D132" s="17" t="s">
        <v>299</v>
      </c>
      <c r="E132" s="17" t="s">
        <v>300</v>
      </c>
      <c r="F132" s="17" t="s">
        <v>301</v>
      </c>
      <c r="G132" s="40" t="s">
        <v>302</v>
      </c>
      <c r="H132" s="21">
        <v>44986</v>
      </c>
      <c r="I132" s="22">
        <v>46813</v>
      </c>
      <c r="J132" s="29">
        <f>K132/5</f>
        <v>5000</v>
      </c>
      <c r="K132" s="29">
        <v>25000</v>
      </c>
      <c r="L132" s="31"/>
    </row>
    <row r="133" spans="1:12" x14ac:dyDescent="0.25">
      <c r="A133" s="7" t="s">
        <v>1176</v>
      </c>
      <c r="B133" s="7" t="s">
        <v>12</v>
      </c>
      <c r="C133" s="7" t="s">
        <v>29</v>
      </c>
      <c r="D133" s="7" t="s">
        <v>1173</v>
      </c>
      <c r="E133" s="7" t="s">
        <v>1178</v>
      </c>
      <c r="F133" s="20" t="s">
        <v>1174</v>
      </c>
      <c r="G133" s="7"/>
      <c r="H133" s="21">
        <v>46113</v>
      </c>
      <c r="I133" s="21">
        <v>46843</v>
      </c>
      <c r="J133" s="34">
        <f>K133/4</f>
        <v>60000</v>
      </c>
      <c r="K133" s="34">
        <v>240000</v>
      </c>
      <c r="L133" s="7">
        <v>24</v>
      </c>
    </row>
    <row r="134" spans="1:12" x14ac:dyDescent="0.25">
      <c r="A134" s="7"/>
      <c r="B134" s="7" t="s">
        <v>12</v>
      </c>
      <c r="C134" s="7" t="s">
        <v>29</v>
      </c>
      <c r="D134" s="7" t="s">
        <v>983</v>
      </c>
      <c r="E134" s="7" t="s">
        <v>983</v>
      </c>
      <c r="F134" s="20" t="s">
        <v>984</v>
      </c>
      <c r="G134" s="21"/>
      <c r="H134" s="21">
        <v>45839</v>
      </c>
      <c r="I134" s="21">
        <v>46934</v>
      </c>
      <c r="J134" s="34">
        <f>K134/3</f>
        <v>10080</v>
      </c>
      <c r="K134" s="34">
        <v>30240</v>
      </c>
      <c r="L134" s="7"/>
    </row>
    <row r="135" spans="1:12" ht="25.5" customHeight="1" x14ac:dyDescent="0.25">
      <c r="A135" s="15"/>
      <c r="B135" s="32" t="s">
        <v>12</v>
      </c>
      <c r="C135" s="17" t="s">
        <v>29</v>
      </c>
      <c r="D135" s="17" t="s">
        <v>613</v>
      </c>
      <c r="E135" s="17" t="s">
        <v>613</v>
      </c>
      <c r="F135" s="17" t="s">
        <v>614</v>
      </c>
      <c r="G135" s="38" t="s">
        <v>615</v>
      </c>
      <c r="H135" s="21">
        <v>45442</v>
      </c>
      <c r="I135" s="22">
        <v>46965</v>
      </c>
      <c r="J135" s="34">
        <v>5000</v>
      </c>
      <c r="K135" s="29">
        <v>20000</v>
      </c>
      <c r="L135" s="31"/>
    </row>
    <row r="136" spans="1:12" ht="25.5" x14ac:dyDescent="0.25">
      <c r="A136" s="7" t="s">
        <v>978</v>
      </c>
      <c r="B136" s="7" t="s">
        <v>12</v>
      </c>
      <c r="C136" s="7" t="s">
        <v>29</v>
      </c>
      <c r="D136" s="20" t="s">
        <v>979</v>
      </c>
      <c r="E136" s="20" t="s">
        <v>979</v>
      </c>
      <c r="F136" s="20" t="s">
        <v>980</v>
      </c>
      <c r="G136" s="21"/>
      <c r="H136" s="21">
        <v>45870</v>
      </c>
      <c r="I136" s="21">
        <v>46965</v>
      </c>
      <c r="J136" s="34">
        <v>25000</v>
      </c>
      <c r="K136" s="34">
        <v>100000</v>
      </c>
      <c r="L136" s="7">
        <v>12</v>
      </c>
    </row>
    <row r="137" spans="1:12" x14ac:dyDescent="0.25">
      <c r="A137" s="10"/>
      <c r="B137" s="16" t="s">
        <v>12</v>
      </c>
      <c r="C137" s="15" t="s">
        <v>29</v>
      </c>
      <c r="D137" s="7" t="s">
        <v>1041</v>
      </c>
      <c r="E137" s="7" t="s">
        <v>1042</v>
      </c>
      <c r="F137" s="17" t="s">
        <v>500</v>
      </c>
      <c r="G137" s="17" t="s">
        <v>501</v>
      </c>
      <c r="H137" s="21">
        <v>45870</v>
      </c>
      <c r="I137" s="22">
        <v>46965</v>
      </c>
      <c r="J137" s="29">
        <f>K137/3</f>
        <v>7875</v>
      </c>
      <c r="K137" s="29">
        <v>23625</v>
      </c>
      <c r="L137" s="14"/>
    </row>
    <row r="138" spans="1:12" ht="25.5" x14ac:dyDescent="0.25">
      <c r="A138" s="15"/>
      <c r="B138" s="32" t="s">
        <v>12</v>
      </c>
      <c r="C138" s="17" t="s">
        <v>29</v>
      </c>
      <c r="D138" s="20" t="s">
        <v>1043</v>
      </c>
      <c r="E138" s="20" t="s">
        <v>1043</v>
      </c>
      <c r="F138" s="17" t="s">
        <v>685</v>
      </c>
      <c r="G138" s="12">
        <v>2127283</v>
      </c>
      <c r="H138" s="21">
        <v>45870</v>
      </c>
      <c r="I138" s="22">
        <v>46965</v>
      </c>
      <c r="J138" s="29">
        <v>30000</v>
      </c>
      <c r="K138" s="29">
        <v>90000</v>
      </c>
      <c r="L138" s="31"/>
    </row>
    <row r="139" spans="1:12" ht="25.5" x14ac:dyDescent="0.25">
      <c r="A139" s="7" t="s">
        <v>1015</v>
      </c>
      <c r="B139" s="7" t="s">
        <v>12</v>
      </c>
      <c r="C139" s="7" t="s">
        <v>29</v>
      </c>
      <c r="D139" s="20" t="s">
        <v>1016</v>
      </c>
      <c r="E139" s="20" t="s">
        <v>1016</v>
      </c>
      <c r="F139" s="20" t="s">
        <v>261</v>
      </c>
      <c r="G139" s="21"/>
      <c r="H139" s="21">
        <v>45901</v>
      </c>
      <c r="I139" s="21">
        <v>46996</v>
      </c>
      <c r="J139" s="34">
        <f>K139/4</f>
        <v>52500</v>
      </c>
      <c r="K139" s="34">
        <v>210000</v>
      </c>
      <c r="L139" s="31">
        <v>12</v>
      </c>
    </row>
    <row r="140" spans="1:12" ht="38.25" x14ac:dyDescent="0.25">
      <c r="A140" s="7" t="s">
        <v>1062</v>
      </c>
      <c r="B140" s="7" t="s">
        <v>12</v>
      </c>
      <c r="C140" s="7" t="s">
        <v>29</v>
      </c>
      <c r="D140" s="20" t="s">
        <v>1063</v>
      </c>
      <c r="E140" s="20" t="s">
        <v>1063</v>
      </c>
      <c r="F140" s="20" t="s">
        <v>1064</v>
      </c>
      <c r="G140" s="21"/>
      <c r="H140" s="21">
        <v>45931</v>
      </c>
      <c r="I140" s="21">
        <v>47026</v>
      </c>
      <c r="J140" s="34">
        <f>K140/4</f>
        <v>60000</v>
      </c>
      <c r="K140" s="34">
        <v>240000</v>
      </c>
      <c r="L140" s="7">
        <v>12</v>
      </c>
    </row>
    <row r="141" spans="1:12" ht="25.5" x14ac:dyDescent="0.25">
      <c r="A141" s="32" t="s">
        <v>353</v>
      </c>
      <c r="B141" s="32" t="s">
        <v>12</v>
      </c>
      <c r="C141" s="17" t="s">
        <v>29</v>
      </c>
      <c r="D141" s="17" t="s">
        <v>354</v>
      </c>
      <c r="E141" s="17" t="s">
        <v>354</v>
      </c>
      <c r="F141" s="17" t="s">
        <v>355</v>
      </c>
      <c r="G141" s="21"/>
      <c r="H141" s="21">
        <v>45211</v>
      </c>
      <c r="I141" s="22">
        <v>47068</v>
      </c>
      <c r="J141" s="34">
        <f>K141/5</f>
        <v>70000</v>
      </c>
      <c r="K141" s="29">
        <v>350000</v>
      </c>
      <c r="L141" s="31"/>
    </row>
    <row r="142" spans="1:12" x14ac:dyDescent="0.25">
      <c r="A142" s="10" t="s">
        <v>1059</v>
      </c>
      <c r="B142" s="16" t="s">
        <v>12</v>
      </c>
      <c r="C142" s="15" t="s">
        <v>29</v>
      </c>
      <c r="D142" s="10" t="s">
        <v>1060</v>
      </c>
      <c r="E142" s="10" t="s">
        <v>1060</v>
      </c>
      <c r="F142" s="20" t="s">
        <v>1228</v>
      </c>
      <c r="G142" s="17" t="s">
        <v>80</v>
      </c>
      <c r="H142" s="13">
        <v>45992</v>
      </c>
      <c r="I142" s="13">
        <v>47087</v>
      </c>
      <c r="J142" s="18">
        <f>K142/5</f>
        <v>320000</v>
      </c>
      <c r="K142" s="19">
        <v>1600000</v>
      </c>
      <c r="L142" s="14">
        <v>24</v>
      </c>
    </row>
    <row r="143" spans="1:12" ht="38.25" x14ac:dyDescent="0.25">
      <c r="A143" s="7" t="s">
        <v>1180</v>
      </c>
      <c r="B143" s="7" t="s">
        <v>12</v>
      </c>
      <c r="C143" s="7" t="s">
        <v>29</v>
      </c>
      <c r="D143" s="20" t="s">
        <v>1181</v>
      </c>
      <c r="E143" s="20" t="s">
        <v>1181</v>
      </c>
      <c r="F143" s="20" t="s">
        <v>1182</v>
      </c>
      <c r="G143" s="21"/>
      <c r="H143" s="21">
        <v>46082</v>
      </c>
      <c r="I143" s="21">
        <v>47177</v>
      </c>
      <c r="J143" s="34">
        <v>50000</v>
      </c>
      <c r="K143" s="34">
        <v>200000</v>
      </c>
      <c r="L143" s="7">
        <v>12</v>
      </c>
    </row>
    <row r="144" spans="1:12" ht="25.5" x14ac:dyDescent="0.25">
      <c r="A144" s="7" t="s">
        <v>1183</v>
      </c>
      <c r="B144" s="7" t="s">
        <v>12</v>
      </c>
      <c r="C144" s="7" t="s">
        <v>29</v>
      </c>
      <c r="D144" s="20" t="s">
        <v>1184</v>
      </c>
      <c r="E144" s="20" t="s">
        <v>1184</v>
      </c>
      <c r="F144" s="20" t="s">
        <v>1185</v>
      </c>
      <c r="G144" s="38">
        <v>1207642</v>
      </c>
      <c r="H144" s="21">
        <v>46082</v>
      </c>
      <c r="I144" s="21">
        <v>47177</v>
      </c>
      <c r="J144" s="34">
        <v>50000</v>
      </c>
      <c r="K144" s="34">
        <v>200000</v>
      </c>
      <c r="L144" s="7">
        <v>12</v>
      </c>
    </row>
    <row r="145" spans="1:12" x14ac:dyDescent="0.25">
      <c r="A145" s="7" t="s">
        <v>1186</v>
      </c>
      <c r="B145" s="7" t="s">
        <v>12</v>
      </c>
      <c r="C145" s="7" t="s">
        <v>29</v>
      </c>
      <c r="D145" s="7" t="s">
        <v>1187</v>
      </c>
      <c r="E145" s="7" t="s">
        <v>1187</v>
      </c>
      <c r="F145" s="20" t="s">
        <v>1188</v>
      </c>
      <c r="G145" s="38" t="s">
        <v>1189</v>
      </c>
      <c r="H145" s="21">
        <v>46082</v>
      </c>
      <c r="I145" s="21">
        <v>47177</v>
      </c>
      <c r="J145" s="34">
        <v>50000</v>
      </c>
      <c r="K145" s="34">
        <v>200000</v>
      </c>
      <c r="L145" s="7">
        <v>12</v>
      </c>
    </row>
    <row r="146" spans="1:12" x14ac:dyDescent="0.25">
      <c r="A146" s="7" t="s">
        <v>1262</v>
      </c>
      <c r="B146" s="7" t="s">
        <v>12</v>
      </c>
      <c r="C146" s="7" t="s">
        <v>29</v>
      </c>
      <c r="D146" s="7" t="s">
        <v>1263</v>
      </c>
      <c r="E146" s="7" t="s">
        <v>1263</v>
      </c>
      <c r="F146" s="20" t="s">
        <v>574</v>
      </c>
      <c r="G146" s="21"/>
      <c r="H146" s="21">
        <v>46143</v>
      </c>
      <c r="I146" s="21">
        <v>47238</v>
      </c>
      <c r="J146" s="34">
        <v>30000</v>
      </c>
      <c r="K146" s="34">
        <v>120000</v>
      </c>
      <c r="L146" s="7">
        <v>12</v>
      </c>
    </row>
    <row r="147" spans="1:12" x14ac:dyDescent="0.25">
      <c r="A147" s="7"/>
      <c r="B147" s="7" t="s">
        <v>12</v>
      </c>
      <c r="C147" s="7" t="s">
        <v>29</v>
      </c>
      <c r="D147" s="7" t="s">
        <v>1284</v>
      </c>
      <c r="E147" s="7" t="s">
        <v>1284</v>
      </c>
      <c r="F147" s="20" t="s">
        <v>1285</v>
      </c>
      <c r="G147" s="38" t="s">
        <v>1286</v>
      </c>
      <c r="H147" s="21">
        <v>46174</v>
      </c>
      <c r="I147" s="21">
        <v>47239</v>
      </c>
      <c r="J147" s="34">
        <v>9000</v>
      </c>
      <c r="K147" s="34">
        <v>27000</v>
      </c>
      <c r="L147" s="7"/>
    </row>
    <row r="148" spans="1:12" x14ac:dyDescent="0.25">
      <c r="A148" s="7"/>
      <c r="B148" s="7" t="s">
        <v>12</v>
      </c>
      <c r="C148" s="7" t="s">
        <v>29</v>
      </c>
      <c r="D148" s="7" t="s">
        <v>964</v>
      </c>
      <c r="E148" s="7" t="s">
        <v>966</v>
      </c>
      <c r="F148" s="20" t="s">
        <v>965</v>
      </c>
      <c r="G148" s="38" t="s">
        <v>967</v>
      </c>
      <c r="H148" s="21">
        <v>45839</v>
      </c>
      <c r="I148" s="21">
        <v>47299</v>
      </c>
      <c r="J148" s="34">
        <v>15000</v>
      </c>
      <c r="K148" s="34">
        <v>60000</v>
      </c>
      <c r="L148" s="7"/>
    </row>
    <row r="149" spans="1:12" ht="25.5" x14ac:dyDescent="0.25">
      <c r="A149" s="7" t="s">
        <v>1110</v>
      </c>
      <c r="B149" s="7" t="s">
        <v>12</v>
      </c>
      <c r="C149" s="7" t="s">
        <v>29</v>
      </c>
      <c r="D149" s="20" t="s">
        <v>1111</v>
      </c>
      <c r="E149" s="20" t="s">
        <v>1111</v>
      </c>
      <c r="F149" s="20" t="s">
        <v>1112</v>
      </c>
      <c r="G149" s="38" t="s">
        <v>284</v>
      </c>
      <c r="H149" s="21">
        <v>46023</v>
      </c>
      <c r="I149" s="21">
        <v>47330</v>
      </c>
      <c r="J149" s="34">
        <v>900000</v>
      </c>
      <c r="K149" s="34">
        <v>4900000</v>
      </c>
      <c r="L149" s="7">
        <v>24</v>
      </c>
    </row>
    <row r="150" spans="1:12" x14ac:dyDescent="0.25">
      <c r="A150" s="7" t="s">
        <v>1264</v>
      </c>
      <c r="B150" s="7" t="s">
        <v>12</v>
      </c>
      <c r="C150" s="7" t="s">
        <v>29</v>
      </c>
      <c r="D150" s="7" t="s">
        <v>1265</v>
      </c>
      <c r="E150" s="7" t="s">
        <v>1265</v>
      </c>
      <c r="F150" s="20" t="s">
        <v>163</v>
      </c>
      <c r="G150" s="21"/>
      <c r="H150" s="21">
        <v>46235</v>
      </c>
      <c r="I150" s="21">
        <v>47330</v>
      </c>
      <c r="J150" s="34">
        <v>50000</v>
      </c>
      <c r="K150" s="34">
        <v>200000</v>
      </c>
      <c r="L150" s="7">
        <v>12</v>
      </c>
    </row>
    <row r="151" spans="1:12" ht="25.5" x14ac:dyDescent="0.25">
      <c r="A151" s="15"/>
      <c r="B151" s="32" t="s">
        <v>12</v>
      </c>
      <c r="C151" s="17" t="s">
        <v>29</v>
      </c>
      <c r="D151" s="17" t="s">
        <v>801</v>
      </c>
      <c r="E151" s="17" t="s">
        <v>802</v>
      </c>
      <c r="F151" s="17" t="s">
        <v>803</v>
      </c>
      <c r="G151" s="21"/>
      <c r="H151" s="21">
        <v>45586</v>
      </c>
      <c r="I151" s="22">
        <v>47411</v>
      </c>
      <c r="J151" s="34">
        <f>K151/5</f>
        <v>9000</v>
      </c>
      <c r="K151" s="29">
        <v>45000</v>
      </c>
      <c r="L151" s="31"/>
    </row>
    <row r="152" spans="1:12" x14ac:dyDescent="0.25">
      <c r="A152" s="7"/>
      <c r="B152" s="7" t="s">
        <v>12</v>
      </c>
      <c r="C152" s="7" t="s">
        <v>29</v>
      </c>
      <c r="D152" s="7" t="s">
        <v>1196</v>
      </c>
      <c r="E152" s="7" t="s">
        <v>1198</v>
      </c>
      <c r="F152" s="20" t="s">
        <v>1197</v>
      </c>
      <c r="G152" s="21"/>
      <c r="H152" s="21">
        <v>46057</v>
      </c>
      <c r="I152" s="21">
        <v>47517</v>
      </c>
      <c r="J152" s="34">
        <f>K152/4</f>
        <v>5000</v>
      </c>
      <c r="K152" s="34">
        <v>20000</v>
      </c>
      <c r="L152" s="7"/>
    </row>
    <row r="153" spans="1:12" ht="25.5" x14ac:dyDescent="0.25">
      <c r="A153" s="7"/>
      <c r="B153" s="7" t="s">
        <v>12</v>
      </c>
      <c r="C153" s="7" t="s">
        <v>29</v>
      </c>
      <c r="D153" s="7" t="s">
        <v>1172</v>
      </c>
      <c r="E153" s="20" t="s">
        <v>1177</v>
      </c>
      <c r="F153" s="20" t="s">
        <v>1061</v>
      </c>
      <c r="G153" s="7"/>
      <c r="H153" s="21">
        <v>46063</v>
      </c>
      <c r="I153" s="21">
        <v>47522</v>
      </c>
      <c r="J153" s="34">
        <f>K153/4</f>
        <v>205000</v>
      </c>
      <c r="K153" s="34">
        <v>820000</v>
      </c>
      <c r="L153" s="7"/>
    </row>
    <row r="154" spans="1:12" x14ac:dyDescent="0.25">
      <c r="A154" s="15"/>
      <c r="B154" s="32" t="s">
        <v>12</v>
      </c>
      <c r="C154" s="17" t="s">
        <v>30</v>
      </c>
      <c r="D154" s="7" t="s">
        <v>1138</v>
      </c>
      <c r="E154" s="7" t="s">
        <v>1138</v>
      </c>
      <c r="F154" s="17" t="s">
        <v>747</v>
      </c>
      <c r="G154" s="38" t="s">
        <v>748</v>
      </c>
      <c r="H154" s="21">
        <v>46023</v>
      </c>
      <c r="I154" s="21">
        <v>46387</v>
      </c>
      <c r="J154" s="29">
        <v>164000</v>
      </c>
      <c r="K154" s="29">
        <v>164000</v>
      </c>
      <c r="L154" s="31"/>
    </row>
    <row r="155" spans="1:12" ht="25.5" x14ac:dyDescent="0.25">
      <c r="A155" s="32" t="s">
        <v>274</v>
      </c>
      <c r="B155" s="32" t="s">
        <v>12</v>
      </c>
      <c r="C155" s="15" t="s">
        <v>30</v>
      </c>
      <c r="D155" s="17" t="s">
        <v>275</v>
      </c>
      <c r="E155" s="17" t="s">
        <v>275</v>
      </c>
      <c r="F155" s="17" t="s">
        <v>276</v>
      </c>
      <c r="G155" s="21"/>
      <c r="H155" s="21">
        <v>44958</v>
      </c>
      <c r="I155" s="22">
        <v>46418</v>
      </c>
      <c r="J155" s="34">
        <f>K155/5</f>
        <v>220000</v>
      </c>
      <c r="K155" s="29">
        <v>1100000</v>
      </c>
      <c r="L155" s="31">
        <v>12</v>
      </c>
    </row>
    <row r="156" spans="1:12" x14ac:dyDescent="0.25">
      <c r="A156" s="32" t="s">
        <v>811</v>
      </c>
      <c r="B156" s="32" t="s">
        <v>12</v>
      </c>
      <c r="C156" s="15" t="s">
        <v>30</v>
      </c>
      <c r="D156" s="17" t="s">
        <v>812</v>
      </c>
      <c r="E156" s="17" t="s">
        <v>812</v>
      </c>
      <c r="F156" s="17" t="s">
        <v>813</v>
      </c>
      <c r="G156" s="21"/>
      <c r="H156" s="21">
        <v>45658</v>
      </c>
      <c r="I156" s="22">
        <v>46752</v>
      </c>
      <c r="J156" s="34">
        <v>150000</v>
      </c>
      <c r="K156" s="29">
        <v>600000</v>
      </c>
      <c r="L156" s="31">
        <v>12</v>
      </c>
    </row>
    <row r="157" spans="1:12" ht="38.25" x14ac:dyDescent="0.25">
      <c r="A157" s="32" t="s">
        <v>909</v>
      </c>
      <c r="B157" s="32" t="s">
        <v>12</v>
      </c>
      <c r="C157" s="17" t="s">
        <v>30</v>
      </c>
      <c r="D157" s="17" t="s">
        <v>910</v>
      </c>
      <c r="E157" s="17" t="s">
        <v>911</v>
      </c>
      <c r="F157" s="17" t="s">
        <v>912</v>
      </c>
      <c r="G157" s="13" t="s">
        <v>913</v>
      </c>
      <c r="H157" s="21">
        <v>45748</v>
      </c>
      <c r="I157" s="22">
        <v>46843</v>
      </c>
      <c r="J157" s="34">
        <v>350000</v>
      </c>
      <c r="K157" s="29">
        <v>1400000</v>
      </c>
      <c r="L157" s="31">
        <v>12</v>
      </c>
    </row>
    <row r="158" spans="1:12" x14ac:dyDescent="0.25">
      <c r="A158" s="7"/>
      <c r="B158" s="7" t="s">
        <v>12</v>
      </c>
      <c r="C158" s="7" t="s">
        <v>30</v>
      </c>
      <c r="D158" s="7" t="s">
        <v>1243</v>
      </c>
      <c r="E158" s="7" t="s">
        <v>1243</v>
      </c>
      <c r="F158" s="20" t="s">
        <v>1244</v>
      </c>
      <c r="G158" s="38" t="s">
        <v>1245</v>
      </c>
      <c r="H158" s="21">
        <v>46098</v>
      </c>
      <c r="I158" s="21">
        <v>47193</v>
      </c>
      <c r="J158" s="34">
        <f>K158/5</f>
        <v>2500</v>
      </c>
      <c r="K158" s="34">
        <v>12500</v>
      </c>
      <c r="L158" s="7">
        <v>24</v>
      </c>
    </row>
    <row r="159" spans="1:12" x14ac:dyDescent="0.25">
      <c r="A159" s="7" t="s">
        <v>1256</v>
      </c>
      <c r="B159" s="7" t="s">
        <v>12</v>
      </c>
      <c r="C159" s="7" t="s">
        <v>30</v>
      </c>
      <c r="D159" s="7" t="s">
        <v>1257</v>
      </c>
      <c r="E159" s="7" t="s">
        <v>1257</v>
      </c>
      <c r="F159" s="17" t="s">
        <v>698</v>
      </c>
      <c r="G159" s="21"/>
      <c r="H159" s="21">
        <v>46143</v>
      </c>
      <c r="I159" s="21">
        <v>47968</v>
      </c>
      <c r="J159" s="34">
        <f>K159/7</f>
        <v>110890.28571428571</v>
      </c>
      <c r="K159" s="34">
        <v>776232</v>
      </c>
      <c r="L159" s="7">
        <v>24</v>
      </c>
    </row>
    <row r="160" spans="1:12" x14ac:dyDescent="0.25">
      <c r="A160" s="16" t="s">
        <v>97</v>
      </c>
      <c r="B160" s="16" t="s">
        <v>12</v>
      </c>
      <c r="C160" s="15" t="s">
        <v>31</v>
      </c>
      <c r="D160" s="11" t="s">
        <v>98</v>
      </c>
      <c r="E160" s="17" t="s">
        <v>98</v>
      </c>
      <c r="F160" s="17" t="s">
        <v>99</v>
      </c>
      <c r="G160" s="21"/>
      <c r="H160" s="21">
        <v>44409</v>
      </c>
      <c r="I160" s="22">
        <v>46234</v>
      </c>
      <c r="J160" s="34">
        <f>K160/5</f>
        <v>12190</v>
      </c>
      <c r="K160" s="29">
        <v>60950</v>
      </c>
      <c r="L160" s="31"/>
    </row>
    <row r="161" spans="1:12" x14ac:dyDescent="0.25">
      <c r="A161" s="15"/>
      <c r="B161" s="11" t="s">
        <v>12</v>
      </c>
      <c r="C161" s="15" t="s">
        <v>31</v>
      </c>
      <c r="D161" s="11" t="s">
        <v>116</v>
      </c>
      <c r="E161" s="17" t="s">
        <v>116</v>
      </c>
      <c r="F161" s="17" t="s">
        <v>117</v>
      </c>
      <c r="G161" s="21"/>
      <c r="H161" s="21">
        <v>44593</v>
      </c>
      <c r="I161" s="22">
        <v>46418</v>
      </c>
      <c r="J161" s="34">
        <f>K161/5</f>
        <v>6727.8</v>
      </c>
      <c r="K161" s="29">
        <v>33639</v>
      </c>
      <c r="L161" s="31"/>
    </row>
    <row r="162" spans="1:12" ht="25.5" x14ac:dyDescent="0.25">
      <c r="A162" s="32" t="s">
        <v>143</v>
      </c>
      <c r="B162" s="20" t="s">
        <v>12</v>
      </c>
      <c r="C162" s="39" t="s">
        <v>31</v>
      </c>
      <c r="D162" s="17" t="s">
        <v>144</v>
      </c>
      <c r="E162" s="17" t="s">
        <v>144</v>
      </c>
      <c r="F162" s="17" t="s">
        <v>145</v>
      </c>
      <c r="G162" s="38">
        <v>2495131</v>
      </c>
      <c r="H162" s="21">
        <v>44593</v>
      </c>
      <c r="I162" s="22">
        <v>46418</v>
      </c>
      <c r="J162" s="29">
        <f>K162/5</f>
        <v>25000</v>
      </c>
      <c r="K162" s="29">
        <v>125000</v>
      </c>
      <c r="L162" s="31"/>
    </row>
    <row r="163" spans="1:12" x14ac:dyDescent="0.25">
      <c r="A163" s="32" t="s">
        <v>1037</v>
      </c>
      <c r="B163" s="32" t="s">
        <v>12</v>
      </c>
      <c r="C163" s="10" t="s">
        <v>31</v>
      </c>
      <c r="D163" s="17" t="s">
        <v>525</v>
      </c>
      <c r="E163" s="17" t="s">
        <v>525</v>
      </c>
      <c r="F163" s="17" t="s">
        <v>526</v>
      </c>
      <c r="G163" s="40" t="s">
        <v>527</v>
      </c>
      <c r="H163" s="21">
        <v>45323</v>
      </c>
      <c r="I163" s="22">
        <v>46418</v>
      </c>
      <c r="J163" s="34">
        <v>40000</v>
      </c>
      <c r="K163" s="29">
        <v>160000</v>
      </c>
      <c r="L163" s="31">
        <v>12</v>
      </c>
    </row>
    <row r="164" spans="1:12" x14ac:dyDescent="0.25">
      <c r="A164" s="15" t="s">
        <v>1009</v>
      </c>
      <c r="B164" s="16" t="s">
        <v>12</v>
      </c>
      <c r="C164" s="11" t="s">
        <v>31</v>
      </c>
      <c r="D164" s="17" t="s">
        <v>707</v>
      </c>
      <c r="E164" s="17" t="s">
        <v>1002</v>
      </c>
      <c r="F164" s="17" t="s">
        <v>708</v>
      </c>
      <c r="G164" s="38" t="s">
        <v>1003</v>
      </c>
      <c r="H164" s="21">
        <v>45901</v>
      </c>
      <c r="I164" s="22">
        <v>46630</v>
      </c>
      <c r="J164" s="29">
        <f>K164/4</f>
        <v>56000</v>
      </c>
      <c r="K164" s="29">
        <v>224000</v>
      </c>
      <c r="L164" s="31">
        <v>24</v>
      </c>
    </row>
    <row r="165" spans="1:12" x14ac:dyDescent="0.25">
      <c r="A165" s="15" t="s">
        <v>1009</v>
      </c>
      <c r="B165" s="16" t="s">
        <v>12</v>
      </c>
      <c r="C165" s="11" t="s">
        <v>31</v>
      </c>
      <c r="D165" s="17" t="s">
        <v>707</v>
      </c>
      <c r="E165" s="17" t="s">
        <v>1002</v>
      </c>
      <c r="F165" s="17" t="s">
        <v>1010</v>
      </c>
      <c r="G165" s="38" t="s">
        <v>1011</v>
      </c>
      <c r="H165" s="21">
        <v>45901</v>
      </c>
      <c r="I165" s="22">
        <v>46630</v>
      </c>
      <c r="J165" s="29">
        <f>K165/4</f>
        <v>10000</v>
      </c>
      <c r="K165" s="29">
        <v>40000</v>
      </c>
      <c r="L165" s="31">
        <v>24</v>
      </c>
    </row>
    <row r="166" spans="1:12" x14ac:dyDescent="0.25">
      <c r="A166" s="7"/>
      <c r="B166" s="7" t="s">
        <v>12</v>
      </c>
      <c r="C166" s="7" t="s">
        <v>31</v>
      </c>
      <c r="D166" s="20" t="s">
        <v>1158</v>
      </c>
      <c r="E166" s="20" t="s">
        <v>1158</v>
      </c>
      <c r="F166" s="20" t="s">
        <v>1051</v>
      </c>
      <c r="G166" s="21"/>
      <c r="H166" s="21">
        <v>45170</v>
      </c>
      <c r="I166" s="21">
        <v>46997</v>
      </c>
      <c r="J166" s="34">
        <f>K166/5</f>
        <v>8405.2000000000007</v>
      </c>
      <c r="K166" s="34">
        <v>42026</v>
      </c>
      <c r="L166" s="7"/>
    </row>
    <row r="167" spans="1:12" x14ac:dyDescent="0.25">
      <c r="A167" s="15"/>
      <c r="B167" s="32" t="s">
        <v>12</v>
      </c>
      <c r="C167" s="10" t="s">
        <v>31</v>
      </c>
      <c r="D167" s="17" t="s">
        <v>484</v>
      </c>
      <c r="E167" s="17" t="s">
        <v>485</v>
      </c>
      <c r="F167" s="17" t="s">
        <v>486</v>
      </c>
      <c r="G167" s="21" t="s">
        <v>487</v>
      </c>
      <c r="H167" s="21">
        <v>45231</v>
      </c>
      <c r="I167" s="22">
        <v>47057</v>
      </c>
      <c r="J167" s="34">
        <f>K167/5</f>
        <v>11315.2</v>
      </c>
      <c r="K167" s="29">
        <v>56576</v>
      </c>
      <c r="L167" s="31"/>
    </row>
    <row r="168" spans="1:12" x14ac:dyDescent="0.25">
      <c r="A168" s="15"/>
      <c r="B168" s="32" t="s">
        <v>12</v>
      </c>
      <c r="C168" s="10" t="s">
        <v>31</v>
      </c>
      <c r="D168" s="17" t="s">
        <v>577</v>
      </c>
      <c r="E168" s="17" t="s">
        <v>577</v>
      </c>
      <c r="F168" s="17" t="s">
        <v>578</v>
      </c>
      <c r="G168" s="36" t="s">
        <v>579</v>
      </c>
      <c r="H168" s="21">
        <v>45335</v>
      </c>
      <c r="I168" s="22">
        <v>47162</v>
      </c>
      <c r="J168" s="34">
        <f>K168/5</f>
        <v>6594</v>
      </c>
      <c r="K168" s="29">
        <v>32970</v>
      </c>
      <c r="L168" s="31"/>
    </row>
    <row r="169" spans="1:12" x14ac:dyDescent="0.25">
      <c r="A169" s="7" t="s">
        <v>1049</v>
      </c>
      <c r="B169" s="7" t="s">
        <v>12</v>
      </c>
      <c r="C169" s="7" t="s">
        <v>31</v>
      </c>
      <c r="D169" s="20" t="s">
        <v>1050</v>
      </c>
      <c r="E169" s="20" t="s">
        <v>1050</v>
      </c>
      <c r="F169" s="20" t="s">
        <v>1051</v>
      </c>
      <c r="G169" s="21"/>
      <c r="H169" s="21">
        <v>45931</v>
      </c>
      <c r="I169" s="21">
        <v>47756</v>
      </c>
      <c r="J169" s="34">
        <f>K169/5</f>
        <v>19428.400000000001</v>
      </c>
      <c r="K169" s="34">
        <v>97142</v>
      </c>
      <c r="L169" s="7"/>
    </row>
    <row r="170" spans="1:12" x14ac:dyDescent="0.25">
      <c r="A170" s="15"/>
      <c r="B170" s="32" t="s">
        <v>12</v>
      </c>
      <c r="C170" s="10" t="s">
        <v>31</v>
      </c>
      <c r="D170" s="17" t="s">
        <v>493</v>
      </c>
      <c r="E170" s="17" t="s">
        <v>494</v>
      </c>
      <c r="F170" s="17" t="s">
        <v>495</v>
      </c>
      <c r="G170" s="32">
        <v>340609</v>
      </c>
      <c r="H170" s="21">
        <v>45230</v>
      </c>
      <c r="I170" s="22">
        <v>47787</v>
      </c>
      <c r="J170" s="34">
        <f>K170/7</f>
        <v>7833.4285714285716</v>
      </c>
      <c r="K170" s="29">
        <v>54834</v>
      </c>
      <c r="L170" s="31"/>
    </row>
    <row r="171" spans="1:12" x14ac:dyDescent="0.25">
      <c r="A171" s="15" t="s">
        <v>70</v>
      </c>
      <c r="B171" s="16" t="s">
        <v>12</v>
      </c>
      <c r="C171" s="11" t="s">
        <v>32</v>
      </c>
      <c r="D171" s="11" t="s">
        <v>71</v>
      </c>
      <c r="E171" s="17" t="s">
        <v>71</v>
      </c>
      <c r="F171" s="17" t="s">
        <v>72</v>
      </c>
      <c r="G171" s="17" t="s">
        <v>73</v>
      </c>
      <c r="H171" s="21">
        <v>44835</v>
      </c>
      <c r="I171" s="22">
        <v>46295</v>
      </c>
      <c r="J171" s="18">
        <f>K171/4</f>
        <v>30500</v>
      </c>
      <c r="K171" s="29">
        <v>122000</v>
      </c>
      <c r="L171" s="31"/>
    </row>
    <row r="172" spans="1:12" ht="25.5" x14ac:dyDescent="0.25">
      <c r="A172" s="16"/>
      <c r="B172" s="16" t="s">
        <v>12</v>
      </c>
      <c r="C172" s="11" t="s">
        <v>32</v>
      </c>
      <c r="D172" s="32" t="s">
        <v>621</v>
      </c>
      <c r="E172" s="17" t="s">
        <v>622</v>
      </c>
      <c r="F172" s="17" t="s">
        <v>623</v>
      </c>
      <c r="G172" s="17" t="s">
        <v>624</v>
      </c>
      <c r="H172" s="21">
        <v>45566</v>
      </c>
      <c r="I172" s="22">
        <v>46295</v>
      </c>
      <c r="J172" s="29">
        <f>K172/4</f>
        <v>2555345</v>
      </c>
      <c r="K172" s="29">
        <v>10221380</v>
      </c>
      <c r="L172" s="14">
        <v>24</v>
      </c>
    </row>
    <row r="173" spans="1:12" ht="25.5" x14ac:dyDescent="0.25">
      <c r="A173" s="16"/>
      <c r="B173" s="16" t="s">
        <v>12</v>
      </c>
      <c r="C173" s="11" t="s">
        <v>32</v>
      </c>
      <c r="D173" s="17" t="s">
        <v>625</v>
      </c>
      <c r="E173" s="17" t="s">
        <v>626</v>
      </c>
      <c r="F173" s="17" t="s">
        <v>627</v>
      </c>
      <c r="G173" s="17" t="s">
        <v>628</v>
      </c>
      <c r="H173" s="21">
        <v>45566</v>
      </c>
      <c r="I173" s="22">
        <v>46295</v>
      </c>
      <c r="J173" s="29">
        <f>K173/4</f>
        <v>1615172</v>
      </c>
      <c r="K173" s="29">
        <v>6460688</v>
      </c>
      <c r="L173" s="14">
        <v>24</v>
      </c>
    </row>
    <row r="174" spans="1:12" ht="25.5" x14ac:dyDescent="0.25">
      <c r="A174" s="32" t="s">
        <v>177</v>
      </c>
      <c r="B174" s="32" t="s">
        <v>12</v>
      </c>
      <c r="C174" s="17" t="s">
        <v>32</v>
      </c>
      <c r="D174" s="17" t="s">
        <v>178</v>
      </c>
      <c r="E174" s="17" t="s">
        <v>179</v>
      </c>
      <c r="F174" s="17" t="s">
        <v>180</v>
      </c>
      <c r="G174" s="21"/>
      <c r="H174" s="21">
        <v>44774</v>
      </c>
      <c r="I174" s="22">
        <v>46599</v>
      </c>
      <c r="J174" s="34">
        <f>K174/5</f>
        <v>43441</v>
      </c>
      <c r="K174" s="29">
        <v>217205</v>
      </c>
      <c r="L174" s="31"/>
    </row>
    <row r="175" spans="1:12" x14ac:dyDescent="0.25">
      <c r="A175" s="15"/>
      <c r="B175" s="32" t="s">
        <v>12</v>
      </c>
      <c r="C175" s="17" t="s">
        <v>32</v>
      </c>
      <c r="D175" s="17" t="s">
        <v>244</v>
      </c>
      <c r="E175" s="17" t="s">
        <v>244</v>
      </c>
      <c r="F175" s="17" t="s">
        <v>245</v>
      </c>
      <c r="G175" s="21"/>
      <c r="H175" s="21">
        <v>44835</v>
      </c>
      <c r="I175" s="22">
        <v>46660</v>
      </c>
      <c r="J175" s="34">
        <f>K175/5</f>
        <v>5145</v>
      </c>
      <c r="K175" s="29">
        <v>25725</v>
      </c>
      <c r="L175" s="31"/>
    </row>
    <row r="176" spans="1:12" x14ac:dyDescent="0.25">
      <c r="A176" s="32" t="s">
        <v>892</v>
      </c>
      <c r="B176" s="32" t="s">
        <v>12</v>
      </c>
      <c r="C176" s="15" t="s">
        <v>32</v>
      </c>
      <c r="D176" s="17" t="s">
        <v>893</v>
      </c>
      <c r="E176" s="17" t="s">
        <v>893</v>
      </c>
      <c r="F176" s="17" t="s">
        <v>894</v>
      </c>
      <c r="G176" s="21"/>
      <c r="H176" s="21">
        <v>45839</v>
      </c>
      <c r="I176" s="22">
        <v>46934</v>
      </c>
      <c r="J176" s="34">
        <v>78000</v>
      </c>
      <c r="K176" s="29">
        <v>390000</v>
      </c>
      <c r="L176" s="31">
        <v>24</v>
      </c>
    </row>
    <row r="177" spans="1:12" x14ac:dyDescent="0.25">
      <c r="A177" s="10"/>
      <c r="B177" s="16" t="s">
        <v>12</v>
      </c>
      <c r="C177" s="11" t="s">
        <v>32</v>
      </c>
      <c r="D177" s="11" t="s">
        <v>67</v>
      </c>
      <c r="E177" s="17" t="s">
        <v>67</v>
      </c>
      <c r="F177" s="17" t="s">
        <v>68</v>
      </c>
      <c r="G177" s="17" t="s">
        <v>69</v>
      </c>
      <c r="H177" s="13">
        <v>43381</v>
      </c>
      <c r="I177" s="13">
        <v>47034</v>
      </c>
      <c r="J177" s="18">
        <f>K177/10</f>
        <v>3960</v>
      </c>
      <c r="K177" s="19">
        <v>39600</v>
      </c>
      <c r="L177" s="14">
        <v>0</v>
      </c>
    </row>
    <row r="178" spans="1:12" x14ac:dyDescent="0.25">
      <c r="A178" s="32"/>
      <c r="B178" s="32" t="s">
        <v>12</v>
      </c>
      <c r="C178" s="15" t="s">
        <v>32</v>
      </c>
      <c r="D178" s="17" t="s">
        <v>792</v>
      </c>
      <c r="E178" s="17" t="s">
        <v>792</v>
      </c>
      <c r="F178" s="17" t="s">
        <v>793</v>
      </c>
      <c r="G178" s="21"/>
      <c r="H178" s="21">
        <v>45592</v>
      </c>
      <c r="I178" s="22">
        <v>47052</v>
      </c>
      <c r="J178" s="34">
        <f>K178/4</f>
        <v>824274</v>
      </c>
      <c r="K178" s="29">
        <v>3297096</v>
      </c>
      <c r="L178" s="31"/>
    </row>
    <row r="179" spans="1:12" ht="25.5" x14ac:dyDescent="0.25">
      <c r="A179" s="32" t="s">
        <v>713</v>
      </c>
      <c r="B179" s="32" t="s">
        <v>12</v>
      </c>
      <c r="C179" s="17" t="s">
        <v>32</v>
      </c>
      <c r="D179" s="17" t="s">
        <v>714</v>
      </c>
      <c r="E179" s="17" t="s">
        <v>714</v>
      </c>
      <c r="F179" s="17" t="s">
        <v>715</v>
      </c>
      <c r="G179" s="17"/>
      <c r="H179" s="21">
        <v>45536</v>
      </c>
      <c r="I179" s="22">
        <v>47361</v>
      </c>
      <c r="J179" s="18">
        <f>K179/5</f>
        <v>5638</v>
      </c>
      <c r="K179" s="29">
        <v>28190</v>
      </c>
      <c r="L179" s="14"/>
    </row>
    <row r="180" spans="1:12" ht="25.5" x14ac:dyDescent="0.25">
      <c r="A180" s="15"/>
      <c r="B180" s="32" t="s">
        <v>12</v>
      </c>
      <c r="C180" s="15" t="s">
        <v>32</v>
      </c>
      <c r="D180" s="17" t="s">
        <v>790</v>
      </c>
      <c r="E180" s="17" t="s">
        <v>790</v>
      </c>
      <c r="F180" s="17" t="s">
        <v>791</v>
      </c>
      <c r="G180" s="38">
        <v>10543203</v>
      </c>
      <c r="H180" s="21">
        <v>45870</v>
      </c>
      <c r="I180" s="22">
        <v>47695</v>
      </c>
      <c r="J180" s="34">
        <f>K180/5</f>
        <v>65870.399999999994</v>
      </c>
      <c r="K180" s="29">
        <v>329352</v>
      </c>
      <c r="L180" s="31"/>
    </row>
    <row r="181" spans="1:12" ht="25.5" x14ac:dyDescent="0.25">
      <c r="A181" s="15"/>
      <c r="B181" s="7" t="s">
        <v>13</v>
      </c>
      <c r="C181" s="15" t="s">
        <v>33</v>
      </c>
      <c r="D181" s="17" t="s">
        <v>939</v>
      </c>
      <c r="E181" s="17" t="s">
        <v>940</v>
      </c>
      <c r="F181" s="17" t="s">
        <v>937</v>
      </c>
      <c r="G181" s="21"/>
      <c r="H181" s="21">
        <v>45139</v>
      </c>
      <c r="I181" s="22">
        <v>46234</v>
      </c>
      <c r="J181" s="34">
        <f>K181/3</f>
        <v>333333.33333333331</v>
      </c>
      <c r="K181" s="29">
        <v>1000000</v>
      </c>
      <c r="L181" s="31"/>
    </row>
    <row r="182" spans="1:12" x14ac:dyDescent="0.25">
      <c r="A182" s="16" t="s">
        <v>108</v>
      </c>
      <c r="B182" s="16" t="s">
        <v>14</v>
      </c>
      <c r="C182" s="33" t="s">
        <v>34</v>
      </c>
      <c r="D182" s="11" t="s">
        <v>109</v>
      </c>
      <c r="E182" s="17" t="s">
        <v>109</v>
      </c>
      <c r="F182" s="17" t="s">
        <v>110</v>
      </c>
      <c r="G182" s="38" t="s">
        <v>111</v>
      </c>
      <c r="H182" s="21">
        <v>44408</v>
      </c>
      <c r="I182" s="22">
        <v>46203</v>
      </c>
      <c r="J182" s="34">
        <f>K182/10</f>
        <v>160887.1</v>
      </c>
      <c r="K182" s="29">
        <v>1608871</v>
      </c>
      <c r="L182" s="31">
        <v>60</v>
      </c>
    </row>
    <row r="183" spans="1:12" x14ac:dyDescent="0.25">
      <c r="A183" s="32" t="s">
        <v>167</v>
      </c>
      <c r="B183" s="32" t="s">
        <v>14</v>
      </c>
      <c r="C183" s="17" t="s">
        <v>34</v>
      </c>
      <c r="D183" s="17" t="s">
        <v>168</v>
      </c>
      <c r="E183" s="17" t="s">
        <v>169</v>
      </c>
      <c r="F183" s="17" t="s">
        <v>170</v>
      </c>
      <c r="G183" s="38" t="s">
        <v>171</v>
      </c>
      <c r="H183" s="21">
        <v>44773</v>
      </c>
      <c r="I183" s="22">
        <v>46233</v>
      </c>
      <c r="J183" s="34">
        <f>K183/4</f>
        <v>44323.5</v>
      </c>
      <c r="K183" s="29">
        <v>177294</v>
      </c>
      <c r="L183" s="31"/>
    </row>
    <row r="184" spans="1:12" x14ac:dyDescent="0.25">
      <c r="A184" s="15" t="s">
        <v>53</v>
      </c>
      <c r="B184" s="16" t="s">
        <v>14</v>
      </c>
      <c r="C184" s="11" t="s">
        <v>34</v>
      </c>
      <c r="D184" s="11" t="s">
        <v>54</v>
      </c>
      <c r="E184" s="17" t="s">
        <v>54</v>
      </c>
      <c r="F184" s="17" t="s">
        <v>1287</v>
      </c>
      <c r="G184" s="17" t="s">
        <v>55</v>
      </c>
      <c r="H184" s="13">
        <v>43108</v>
      </c>
      <c r="I184" s="13">
        <v>46234</v>
      </c>
      <c r="J184" s="18">
        <f>K184/10</f>
        <v>44228.6</v>
      </c>
      <c r="K184" s="19">
        <v>442286</v>
      </c>
      <c r="L184" s="14">
        <v>24</v>
      </c>
    </row>
    <row r="185" spans="1:12" ht="38.25" x14ac:dyDescent="0.25">
      <c r="A185" s="15" t="s">
        <v>85</v>
      </c>
      <c r="B185" s="16" t="s">
        <v>14</v>
      </c>
      <c r="C185" s="33" t="s">
        <v>34</v>
      </c>
      <c r="D185" s="11" t="s">
        <v>86</v>
      </c>
      <c r="E185" s="17" t="s">
        <v>86</v>
      </c>
      <c r="F185" s="17" t="s">
        <v>87</v>
      </c>
      <c r="G185" s="32">
        <v>3954387</v>
      </c>
      <c r="H185" s="21">
        <v>44242</v>
      </c>
      <c r="I185" s="22">
        <v>46234</v>
      </c>
      <c r="J185" s="34">
        <f>K185/66*12</f>
        <v>30264</v>
      </c>
      <c r="K185" s="29">
        <v>166452</v>
      </c>
      <c r="L185" s="31"/>
    </row>
    <row r="186" spans="1:12" ht="51" x14ac:dyDescent="0.25">
      <c r="A186" s="15"/>
      <c r="B186" s="32" t="s">
        <v>14</v>
      </c>
      <c r="C186" s="17" t="s">
        <v>34</v>
      </c>
      <c r="D186" s="17" t="s">
        <v>421</v>
      </c>
      <c r="E186" s="17" t="s">
        <v>422</v>
      </c>
      <c r="F186" s="17" t="s">
        <v>423</v>
      </c>
      <c r="G186" s="40" t="s">
        <v>424</v>
      </c>
      <c r="H186" s="22">
        <v>45139</v>
      </c>
      <c r="I186" s="46">
        <v>46234</v>
      </c>
      <c r="J186" s="34">
        <f>K186/3</f>
        <v>205358</v>
      </c>
      <c r="K186" s="34">
        <v>616074</v>
      </c>
      <c r="L186" s="31"/>
    </row>
    <row r="187" spans="1:12" x14ac:dyDescent="0.25">
      <c r="A187" s="7"/>
      <c r="B187" s="32" t="s">
        <v>14</v>
      </c>
      <c r="C187" s="17" t="s">
        <v>34</v>
      </c>
      <c r="D187" s="7" t="s">
        <v>1026</v>
      </c>
      <c r="E187" s="7" t="s">
        <v>1026</v>
      </c>
      <c r="F187" s="20" t="s">
        <v>1027</v>
      </c>
      <c r="G187" s="36" t="s">
        <v>1028</v>
      </c>
      <c r="H187" s="21">
        <v>45873</v>
      </c>
      <c r="I187" s="21">
        <v>46234</v>
      </c>
      <c r="J187" s="34">
        <v>7434</v>
      </c>
      <c r="K187" s="34">
        <v>7434</v>
      </c>
      <c r="L187" s="7"/>
    </row>
    <row r="188" spans="1:12" ht="25.5" customHeight="1" x14ac:dyDescent="0.2">
      <c r="A188" s="15"/>
      <c r="B188" s="16" t="s">
        <v>14</v>
      </c>
      <c r="C188" s="33" t="s">
        <v>34</v>
      </c>
      <c r="D188" s="17" t="s">
        <v>649</v>
      </c>
      <c r="E188" s="17" t="s">
        <v>650</v>
      </c>
      <c r="F188" s="17" t="s">
        <v>651</v>
      </c>
      <c r="G188" s="32" t="s">
        <v>652</v>
      </c>
      <c r="H188" s="61">
        <v>45870</v>
      </c>
      <c r="I188" s="61">
        <v>46234</v>
      </c>
      <c r="J188" s="29">
        <v>34379</v>
      </c>
      <c r="K188" s="29">
        <v>34379</v>
      </c>
      <c r="L188" s="31"/>
    </row>
    <row r="189" spans="1:12" x14ac:dyDescent="0.25">
      <c r="A189" s="15"/>
      <c r="B189" s="32" t="s">
        <v>14</v>
      </c>
      <c r="C189" s="17" t="s">
        <v>34</v>
      </c>
      <c r="D189" s="17" t="s">
        <v>676</v>
      </c>
      <c r="E189" s="17" t="s">
        <v>676</v>
      </c>
      <c r="F189" s="17" t="s">
        <v>677</v>
      </c>
      <c r="G189" s="21"/>
      <c r="H189" s="21">
        <v>45509</v>
      </c>
      <c r="I189" s="22">
        <v>46238</v>
      </c>
      <c r="J189" s="34">
        <f>K189/5</f>
        <v>15000</v>
      </c>
      <c r="K189" s="29">
        <v>75000</v>
      </c>
      <c r="L189" s="31">
        <v>36</v>
      </c>
    </row>
    <row r="190" spans="1:12" x14ac:dyDescent="0.25">
      <c r="A190" s="15"/>
      <c r="B190" s="32" t="s">
        <v>14</v>
      </c>
      <c r="C190" s="17" t="s">
        <v>34</v>
      </c>
      <c r="D190" s="7" t="s">
        <v>1039</v>
      </c>
      <c r="E190" s="7" t="s">
        <v>1039</v>
      </c>
      <c r="F190" s="17" t="s">
        <v>81</v>
      </c>
      <c r="G190" s="21"/>
      <c r="H190" s="21">
        <v>45876</v>
      </c>
      <c r="I190" s="21">
        <v>46240</v>
      </c>
      <c r="J190" s="34">
        <v>74790</v>
      </c>
      <c r="K190" s="34">
        <v>74790</v>
      </c>
      <c r="L190" s="31"/>
    </row>
    <row r="191" spans="1:12" ht="25.5" x14ac:dyDescent="0.25">
      <c r="A191" s="32" t="s">
        <v>437</v>
      </c>
      <c r="B191" s="32" t="s">
        <v>14</v>
      </c>
      <c r="C191" s="17" t="s">
        <v>34</v>
      </c>
      <c r="D191" s="17" t="s">
        <v>438</v>
      </c>
      <c r="E191" s="17" t="s">
        <v>438</v>
      </c>
      <c r="F191" s="17" t="s">
        <v>439</v>
      </c>
      <c r="G191" s="21"/>
      <c r="H191" s="21">
        <v>45170</v>
      </c>
      <c r="I191" s="22">
        <v>46264</v>
      </c>
      <c r="J191" s="34">
        <f t="shared" ref="J191:J196" si="1">K191/5</f>
        <v>50000</v>
      </c>
      <c r="K191" s="29">
        <v>250000</v>
      </c>
      <c r="L191" s="31">
        <v>24</v>
      </c>
    </row>
    <row r="192" spans="1:12" ht="38.25" x14ac:dyDescent="0.25">
      <c r="A192" s="32" t="s">
        <v>440</v>
      </c>
      <c r="B192" s="32" t="s">
        <v>14</v>
      </c>
      <c r="C192" s="17" t="s">
        <v>34</v>
      </c>
      <c r="D192" s="17" t="s">
        <v>441</v>
      </c>
      <c r="E192" s="17" t="s">
        <v>441</v>
      </c>
      <c r="F192" s="17" t="s">
        <v>442</v>
      </c>
      <c r="G192" s="21"/>
      <c r="H192" s="21">
        <v>45170</v>
      </c>
      <c r="I192" s="22">
        <v>46264</v>
      </c>
      <c r="J192" s="34">
        <f t="shared" si="1"/>
        <v>50000</v>
      </c>
      <c r="K192" s="29">
        <v>250000</v>
      </c>
      <c r="L192" s="31">
        <v>24</v>
      </c>
    </row>
    <row r="193" spans="1:12" ht="25.5" x14ac:dyDescent="0.25">
      <c r="A193" s="32" t="s">
        <v>443</v>
      </c>
      <c r="B193" s="32" t="s">
        <v>14</v>
      </c>
      <c r="C193" s="17" t="s">
        <v>34</v>
      </c>
      <c r="D193" s="17" t="s">
        <v>444</v>
      </c>
      <c r="E193" s="17" t="s">
        <v>444</v>
      </c>
      <c r="F193" s="17" t="s">
        <v>439</v>
      </c>
      <c r="G193" s="21"/>
      <c r="H193" s="21">
        <v>45170</v>
      </c>
      <c r="I193" s="22">
        <v>46264</v>
      </c>
      <c r="J193" s="34">
        <f t="shared" si="1"/>
        <v>50000</v>
      </c>
      <c r="K193" s="29">
        <v>250000</v>
      </c>
      <c r="L193" s="31">
        <v>24</v>
      </c>
    </row>
    <row r="194" spans="1:12" ht="38.25" x14ac:dyDescent="0.25">
      <c r="A194" s="32" t="s">
        <v>445</v>
      </c>
      <c r="B194" s="32" t="s">
        <v>14</v>
      </c>
      <c r="C194" s="17" t="s">
        <v>34</v>
      </c>
      <c r="D194" s="17" t="s">
        <v>446</v>
      </c>
      <c r="E194" s="17" t="s">
        <v>446</v>
      </c>
      <c r="F194" s="17" t="s">
        <v>442</v>
      </c>
      <c r="G194" s="21"/>
      <c r="H194" s="21">
        <v>45170</v>
      </c>
      <c r="I194" s="22">
        <v>46264</v>
      </c>
      <c r="J194" s="34">
        <f t="shared" si="1"/>
        <v>100000</v>
      </c>
      <c r="K194" s="29">
        <v>500000</v>
      </c>
      <c r="L194" s="31">
        <v>24</v>
      </c>
    </row>
    <row r="195" spans="1:12" ht="25.5" x14ac:dyDescent="0.25">
      <c r="A195" s="32" t="s">
        <v>447</v>
      </c>
      <c r="B195" s="32" t="s">
        <v>14</v>
      </c>
      <c r="C195" s="17" t="s">
        <v>34</v>
      </c>
      <c r="D195" s="17" t="s">
        <v>448</v>
      </c>
      <c r="E195" s="17" t="s">
        <v>448</v>
      </c>
      <c r="F195" s="17" t="s">
        <v>449</v>
      </c>
      <c r="G195" s="21"/>
      <c r="H195" s="21">
        <v>45170</v>
      </c>
      <c r="I195" s="22">
        <v>46264</v>
      </c>
      <c r="J195" s="34">
        <f t="shared" si="1"/>
        <v>50000</v>
      </c>
      <c r="K195" s="29">
        <v>250000</v>
      </c>
      <c r="L195" s="31">
        <v>24</v>
      </c>
    </row>
    <row r="196" spans="1:12" x14ac:dyDescent="0.25">
      <c r="A196" s="15" t="s">
        <v>129</v>
      </c>
      <c r="B196" s="16" t="s">
        <v>14</v>
      </c>
      <c r="C196" s="33" t="s">
        <v>34</v>
      </c>
      <c r="D196" s="15" t="s">
        <v>136</v>
      </c>
      <c r="E196" s="7" t="s">
        <v>136</v>
      </c>
      <c r="F196" s="17" t="s">
        <v>137</v>
      </c>
      <c r="G196" s="38" t="s">
        <v>138</v>
      </c>
      <c r="H196" s="21">
        <v>44501</v>
      </c>
      <c r="I196" s="22">
        <v>46265</v>
      </c>
      <c r="J196" s="34">
        <f t="shared" si="1"/>
        <v>170000</v>
      </c>
      <c r="K196" s="29">
        <v>850000</v>
      </c>
      <c r="L196" s="31"/>
    </row>
    <row r="197" spans="1:12" ht="51" x14ac:dyDescent="0.25">
      <c r="A197" s="15"/>
      <c r="B197" s="32" t="s">
        <v>14</v>
      </c>
      <c r="C197" s="17" t="s">
        <v>34</v>
      </c>
      <c r="D197" s="17" t="s">
        <v>326</v>
      </c>
      <c r="E197" s="17" t="s">
        <v>327</v>
      </c>
      <c r="F197" s="17" t="s">
        <v>139</v>
      </c>
      <c r="G197" s="21"/>
      <c r="H197" s="21">
        <v>45901</v>
      </c>
      <c r="I197" s="22">
        <v>46265</v>
      </c>
      <c r="J197" s="29">
        <f>K197/3</f>
        <v>265921</v>
      </c>
      <c r="K197" s="29">
        <v>797763</v>
      </c>
      <c r="L197" s="31">
        <v>24</v>
      </c>
    </row>
    <row r="198" spans="1:12" x14ac:dyDescent="0.25">
      <c r="A198" s="16"/>
      <c r="B198" s="16" t="s">
        <v>14</v>
      </c>
      <c r="C198" s="33" t="s">
        <v>34</v>
      </c>
      <c r="D198" s="17" t="s">
        <v>202</v>
      </c>
      <c r="E198" s="17" t="s">
        <v>202</v>
      </c>
      <c r="F198" s="17" t="s">
        <v>203</v>
      </c>
      <c r="G198" s="32"/>
      <c r="H198" s="21">
        <v>45901</v>
      </c>
      <c r="I198" s="22">
        <v>46265</v>
      </c>
      <c r="J198" s="29">
        <v>50000</v>
      </c>
      <c r="K198" s="29">
        <v>50000</v>
      </c>
      <c r="L198" s="31"/>
    </row>
    <row r="199" spans="1:12" x14ac:dyDescent="0.25">
      <c r="A199" s="32" t="s">
        <v>418</v>
      </c>
      <c r="B199" s="16" t="s">
        <v>14</v>
      </c>
      <c r="C199" s="33" t="s">
        <v>34</v>
      </c>
      <c r="D199" s="17" t="s">
        <v>419</v>
      </c>
      <c r="E199" s="17" t="s">
        <v>420</v>
      </c>
      <c r="F199" s="17" t="s">
        <v>77</v>
      </c>
      <c r="G199" s="17" t="s">
        <v>78</v>
      </c>
      <c r="H199" s="21">
        <v>45170</v>
      </c>
      <c r="I199" s="22">
        <v>46265</v>
      </c>
      <c r="J199" s="34">
        <f>K199/3</f>
        <v>1066666.6666666667</v>
      </c>
      <c r="K199" s="29">
        <v>3200000</v>
      </c>
      <c r="L199" s="31"/>
    </row>
    <row r="200" spans="1:12" x14ac:dyDescent="0.25">
      <c r="A200" s="10"/>
      <c r="B200" s="11" t="s">
        <v>14</v>
      </c>
      <c r="C200" s="11" t="s">
        <v>34</v>
      </c>
      <c r="D200" s="11" t="s">
        <v>104</v>
      </c>
      <c r="E200" s="17" t="s">
        <v>105</v>
      </c>
      <c r="F200" s="17" t="s">
        <v>106</v>
      </c>
      <c r="G200" s="17" t="s">
        <v>107</v>
      </c>
      <c r="H200" s="13">
        <v>44470</v>
      </c>
      <c r="I200" s="30">
        <v>46295</v>
      </c>
      <c r="J200" s="19">
        <f>K200/5</f>
        <v>30450</v>
      </c>
      <c r="K200" s="19">
        <v>152250</v>
      </c>
      <c r="L200" s="25"/>
    </row>
    <row r="201" spans="1:12" ht="25.5" x14ac:dyDescent="0.25">
      <c r="A201" s="32" t="s">
        <v>215</v>
      </c>
      <c r="B201" s="32" t="s">
        <v>14</v>
      </c>
      <c r="C201" s="33" t="s">
        <v>34</v>
      </c>
      <c r="D201" s="17" t="s">
        <v>216</v>
      </c>
      <c r="E201" s="17" t="s">
        <v>217</v>
      </c>
      <c r="F201" s="17" t="s">
        <v>218</v>
      </c>
      <c r="G201" s="21"/>
      <c r="H201" s="21">
        <v>44835</v>
      </c>
      <c r="I201" s="22">
        <v>46295</v>
      </c>
      <c r="J201" s="34">
        <f>K201/4</f>
        <v>46229.25</v>
      </c>
      <c r="K201" s="29">
        <v>184917</v>
      </c>
      <c r="L201" s="31"/>
    </row>
    <row r="202" spans="1:12" x14ac:dyDescent="0.25">
      <c r="A202" s="15"/>
      <c r="B202" s="32" t="s">
        <v>14</v>
      </c>
      <c r="C202" s="17" t="s">
        <v>34</v>
      </c>
      <c r="D202" s="17" t="s">
        <v>313</v>
      </c>
      <c r="E202" s="17" t="s">
        <v>314</v>
      </c>
      <c r="F202" s="17" t="s">
        <v>315</v>
      </c>
      <c r="G202" s="21"/>
      <c r="H202" s="21">
        <v>44986</v>
      </c>
      <c r="I202" s="22">
        <v>46295</v>
      </c>
      <c r="J202" s="34">
        <f>K202/3</f>
        <v>115441</v>
      </c>
      <c r="K202" s="29">
        <v>346323</v>
      </c>
      <c r="L202" s="31"/>
    </row>
    <row r="203" spans="1:12" ht="25.5" x14ac:dyDescent="0.25">
      <c r="A203" s="15" t="s">
        <v>88</v>
      </c>
      <c r="B203" s="16" t="s">
        <v>14</v>
      </c>
      <c r="C203" s="33" t="s">
        <v>34</v>
      </c>
      <c r="D203" s="20" t="s">
        <v>1135</v>
      </c>
      <c r="E203" s="20" t="s">
        <v>1135</v>
      </c>
      <c r="F203" s="17" t="s">
        <v>89</v>
      </c>
      <c r="G203" s="32"/>
      <c r="H203" s="21">
        <v>45931</v>
      </c>
      <c r="I203" s="21">
        <v>46295</v>
      </c>
      <c r="J203" s="34">
        <v>101099</v>
      </c>
      <c r="K203" s="34">
        <v>101099</v>
      </c>
      <c r="L203" s="31"/>
    </row>
    <row r="204" spans="1:12" ht="25.5" x14ac:dyDescent="0.25">
      <c r="A204" s="7"/>
      <c r="B204" s="7" t="s">
        <v>14</v>
      </c>
      <c r="C204" s="7" t="s">
        <v>34</v>
      </c>
      <c r="D204" s="20" t="s">
        <v>1280</v>
      </c>
      <c r="E204" s="20" t="s">
        <v>1283</v>
      </c>
      <c r="F204" s="20" t="s">
        <v>1281</v>
      </c>
      <c r="G204" s="38" t="s">
        <v>1282</v>
      </c>
      <c r="H204" s="21">
        <v>45939</v>
      </c>
      <c r="I204" s="21">
        <v>46303</v>
      </c>
      <c r="J204" s="34">
        <v>23463</v>
      </c>
      <c r="K204" s="34">
        <v>23463</v>
      </c>
      <c r="L204" s="7"/>
    </row>
    <row r="205" spans="1:12" x14ac:dyDescent="0.25">
      <c r="A205" s="15"/>
      <c r="B205" s="10" t="s">
        <v>14</v>
      </c>
      <c r="C205" s="11" t="s">
        <v>34</v>
      </c>
      <c r="D205" s="11" t="s">
        <v>131</v>
      </c>
      <c r="E205" s="17" t="s">
        <v>131</v>
      </c>
      <c r="F205" s="17" t="s">
        <v>132</v>
      </c>
      <c r="G205" s="17">
        <v>2711141</v>
      </c>
      <c r="H205" s="21">
        <v>44484</v>
      </c>
      <c r="I205" s="22">
        <v>46310</v>
      </c>
      <c r="J205" s="34">
        <f>K205/5</f>
        <v>31000</v>
      </c>
      <c r="K205" s="29">
        <v>155000</v>
      </c>
      <c r="L205" s="31"/>
    </row>
    <row r="206" spans="1:12" x14ac:dyDescent="0.25">
      <c r="A206" s="32"/>
      <c r="B206" s="32" t="s">
        <v>14</v>
      </c>
      <c r="C206" s="17" t="s">
        <v>34</v>
      </c>
      <c r="D206" s="17" t="s">
        <v>249</v>
      </c>
      <c r="E206" s="17" t="s">
        <v>249</v>
      </c>
      <c r="F206" s="17" t="s">
        <v>250</v>
      </c>
      <c r="G206" s="38">
        <v>6776499</v>
      </c>
      <c r="H206" s="21">
        <v>45988</v>
      </c>
      <c r="I206" s="21">
        <v>46352</v>
      </c>
      <c r="J206" s="29">
        <f>K206/3</f>
        <v>30348</v>
      </c>
      <c r="K206" s="29">
        <v>91044</v>
      </c>
      <c r="L206" s="31">
        <v>24</v>
      </c>
    </row>
    <row r="207" spans="1:12" ht="38.25" x14ac:dyDescent="0.25">
      <c r="A207" s="32" t="s">
        <v>370</v>
      </c>
      <c r="B207" s="32" t="s">
        <v>14</v>
      </c>
      <c r="C207" s="33" t="s">
        <v>34</v>
      </c>
      <c r="D207" s="17" t="s">
        <v>371</v>
      </c>
      <c r="E207" s="17" t="s">
        <v>372</v>
      </c>
      <c r="F207" s="17" t="s">
        <v>373</v>
      </c>
      <c r="G207" s="32">
        <v>901225</v>
      </c>
      <c r="H207" s="21">
        <v>45078</v>
      </c>
      <c r="I207" s="22">
        <v>46356</v>
      </c>
      <c r="J207" s="34">
        <f>K207/3.5</f>
        <v>159298</v>
      </c>
      <c r="K207" s="29">
        <v>557543</v>
      </c>
      <c r="L207" s="31"/>
    </row>
    <row r="208" spans="1:12" ht="51" x14ac:dyDescent="0.25">
      <c r="A208" s="32" t="s">
        <v>370</v>
      </c>
      <c r="B208" s="32" t="s">
        <v>14</v>
      </c>
      <c r="C208" s="33" t="s">
        <v>34</v>
      </c>
      <c r="D208" s="17" t="s">
        <v>371</v>
      </c>
      <c r="E208" s="17" t="s">
        <v>374</v>
      </c>
      <c r="F208" s="17" t="s">
        <v>375</v>
      </c>
      <c r="G208" s="32">
        <v>2711141</v>
      </c>
      <c r="H208" s="21">
        <v>45078</v>
      </c>
      <c r="I208" s="22">
        <v>46356</v>
      </c>
      <c r="J208" s="34">
        <f>K208/3</f>
        <v>84000</v>
      </c>
      <c r="K208" s="29">
        <v>252000</v>
      </c>
      <c r="L208" s="31">
        <v>6</v>
      </c>
    </row>
    <row r="209" spans="1:12" ht="38.25" x14ac:dyDescent="0.25">
      <c r="A209" s="32" t="s">
        <v>251</v>
      </c>
      <c r="B209" s="32" t="s">
        <v>14</v>
      </c>
      <c r="C209" s="17" t="s">
        <v>34</v>
      </c>
      <c r="D209" s="17" t="s">
        <v>1237</v>
      </c>
      <c r="E209" s="17" t="s">
        <v>1238</v>
      </c>
      <c r="F209" s="17" t="s">
        <v>1239</v>
      </c>
      <c r="G209" s="38" t="s">
        <v>252</v>
      </c>
      <c r="H209" s="21">
        <v>46006</v>
      </c>
      <c r="I209" s="22">
        <v>46370</v>
      </c>
      <c r="J209" s="34">
        <v>48300</v>
      </c>
      <c r="K209" s="34">
        <v>48300</v>
      </c>
      <c r="L209" s="31"/>
    </row>
    <row r="210" spans="1:12" x14ac:dyDescent="0.25">
      <c r="A210" s="15"/>
      <c r="B210" s="32" t="s">
        <v>14</v>
      </c>
      <c r="C210" s="33" t="s">
        <v>34</v>
      </c>
      <c r="D210" s="17" t="s">
        <v>497</v>
      </c>
      <c r="E210" s="17" t="s">
        <v>497</v>
      </c>
      <c r="F210" s="17" t="s">
        <v>498</v>
      </c>
      <c r="G210" s="38" t="s">
        <v>499</v>
      </c>
      <c r="H210" s="21">
        <v>45291</v>
      </c>
      <c r="I210" s="22">
        <v>46386</v>
      </c>
      <c r="J210" s="34">
        <v>33838</v>
      </c>
      <c r="K210" s="29">
        <v>101514</v>
      </c>
      <c r="L210" s="31"/>
    </row>
    <row r="211" spans="1:12" ht="25.5" x14ac:dyDescent="0.25">
      <c r="A211" s="10"/>
      <c r="B211" s="11" t="s">
        <v>14</v>
      </c>
      <c r="C211" s="11" t="s">
        <v>34</v>
      </c>
      <c r="D211" s="11" t="s">
        <v>507</v>
      </c>
      <c r="E211" s="17" t="s">
        <v>507</v>
      </c>
      <c r="F211" s="17" t="s">
        <v>508</v>
      </c>
      <c r="G211" s="17" t="s">
        <v>229</v>
      </c>
      <c r="H211" s="21">
        <v>45292</v>
      </c>
      <c r="I211" s="22">
        <v>46387</v>
      </c>
      <c r="J211" s="18">
        <f>K211/3</f>
        <v>173333.33333333334</v>
      </c>
      <c r="K211" s="18">
        <v>520000</v>
      </c>
      <c r="L211" s="14"/>
    </row>
    <row r="212" spans="1:12" x14ac:dyDescent="0.25">
      <c r="A212" s="15"/>
      <c r="B212" s="32" t="s">
        <v>14</v>
      </c>
      <c r="C212" s="17" t="s">
        <v>34</v>
      </c>
      <c r="D212" s="17" t="s">
        <v>831</v>
      </c>
      <c r="E212" s="17" t="s">
        <v>1139</v>
      </c>
      <c r="F212" s="17" t="s">
        <v>832</v>
      </c>
      <c r="G212" s="20"/>
      <c r="H212" s="13">
        <v>46023</v>
      </c>
      <c r="I212" s="30">
        <v>46387</v>
      </c>
      <c r="J212" s="29">
        <v>22879</v>
      </c>
      <c r="K212" s="29">
        <v>22879</v>
      </c>
      <c r="L212" s="31"/>
    </row>
    <row r="213" spans="1:12" ht="38.25" x14ac:dyDescent="0.25">
      <c r="A213" s="15"/>
      <c r="B213" s="32" t="s">
        <v>14</v>
      </c>
      <c r="C213" s="17" t="s">
        <v>34</v>
      </c>
      <c r="D213" s="17" t="s">
        <v>632</v>
      </c>
      <c r="E213" s="17" t="s">
        <v>633</v>
      </c>
      <c r="F213" s="17" t="s">
        <v>634</v>
      </c>
      <c r="G213" s="21"/>
      <c r="H213" s="21">
        <v>46023</v>
      </c>
      <c r="I213" s="22">
        <v>46387</v>
      </c>
      <c r="J213" s="49">
        <f>K213/4</f>
        <v>2400</v>
      </c>
      <c r="K213" s="29">
        <v>9600</v>
      </c>
      <c r="L213" s="31">
        <v>36</v>
      </c>
    </row>
    <row r="214" spans="1:12" x14ac:dyDescent="0.25">
      <c r="A214" s="15"/>
      <c r="B214" s="32" t="s">
        <v>14</v>
      </c>
      <c r="C214" s="17" t="s">
        <v>34</v>
      </c>
      <c r="D214" s="17" t="s">
        <v>551</v>
      </c>
      <c r="E214" s="17" t="s">
        <v>552</v>
      </c>
      <c r="F214" s="17" t="s">
        <v>553</v>
      </c>
      <c r="G214" s="21"/>
      <c r="H214" s="21">
        <v>45305</v>
      </c>
      <c r="I214" s="22">
        <v>46400</v>
      </c>
      <c r="J214" s="34">
        <f>K214/3</f>
        <v>8263.3333333333339</v>
      </c>
      <c r="K214" s="29">
        <v>24790</v>
      </c>
      <c r="L214" s="31"/>
    </row>
    <row r="215" spans="1:12" ht="25.5" x14ac:dyDescent="0.25">
      <c r="A215" s="32" t="s">
        <v>408</v>
      </c>
      <c r="B215" s="32" t="s">
        <v>14</v>
      </c>
      <c r="C215" s="17" t="s">
        <v>34</v>
      </c>
      <c r="D215" s="17" t="s">
        <v>409</v>
      </c>
      <c r="E215" s="17" t="s">
        <v>410</v>
      </c>
      <c r="F215" s="17" t="s">
        <v>411</v>
      </c>
      <c r="G215" s="21"/>
      <c r="H215" s="21">
        <v>45169</v>
      </c>
      <c r="I215" s="22">
        <v>46410</v>
      </c>
      <c r="J215" s="34">
        <f>K215/7</f>
        <v>115000</v>
      </c>
      <c r="K215" s="29">
        <v>805000</v>
      </c>
      <c r="L215" s="31">
        <v>48</v>
      </c>
    </row>
    <row r="216" spans="1:12" x14ac:dyDescent="0.25">
      <c r="A216" s="32" t="s">
        <v>556</v>
      </c>
      <c r="B216" s="32" t="s">
        <v>14</v>
      </c>
      <c r="C216" s="17" t="s">
        <v>34</v>
      </c>
      <c r="D216" s="17" t="s">
        <v>557</v>
      </c>
      <c r="E216" s="17" t="s">
        <v>558</v>
      </c>
      <c r="F216" s="17" t="s">
        <v>559</v>
      </c>
      <c r="G216" s="17">
        <v>3983975</v>
      </c>
      <c r="H216" s="21">
        <v>45320</v>
      </c>
      <c r="I216" s="22">
        <v>46415</v>
      </c>
      <c r="J216" s="34">
        <f>K216/5</f>
        <v>16338</v>
      </c>
      <c r="K216" s="29">
        <v>81690</v>
      </c>
      <c r="L216" s="31">
        <v>24</v>
      </c>
    </row>
    <row r="217" spans="1:12" ht="25.5" x14ac:dyDescent="0.25">
      <c r="A217" s="15"/>
      <c r="B217" s="32" t="s">
        <v>14</v>
      </c>
      <c r="C217" s="17" t="s">
        <v>34</v>
      </c>
      <c r="D217" s="17" t="s">
        <v>814</v>
      </c>
      <c r="E217" s="17" t="s">
        <v>815</v>
      </c>
      <c r="F217" s="17" t="s">
        <v>816</v>
      </c>
      <c r="G217" s="21"/>
      <c r="H217" s="21">
        <v>45323</v>
      </c>
      <c r="I217" s="22">
        <v>46418</v>
      </c>
      <c r="J217" s="29">
        <v>30000</v>
      </c>
      <c r="K217" s="29">
        <v>90000</v>
      </c>
      <c r="L217" s="31"/>
    </row>
    <row r="218" spans="1:12" x14ac:dyDescent="0.25">
      <c r="A218" s="15"/>
      <c r="B218" s="32" t="s">
        <v>14</v>
      </c>
      <c r="C218" s="17" t="s">
        <v>34</v>
      </c>
      <c r="D218" s="17" t="s">
        <v>773</v>
      </c>
      <c r="E218" s="17" t="s">
        <v>774</v>
      </c>
      <c r="F218" s="17" t="s">
        <v>775</v>
      </c>
      <c r="G218" s="38" t="s">
        <v>776</v>
      </c>
      <c r="H218" s="21">
        <v>45505</v>
      </c>
      <c r="I218" s="22">
        <v>46419</v>
      </c>
      <c r="J218" s="34">
        <v>10000</v>
      </c>
      <c r="K218" s="29">
        <v>30150</v>
      </c>
      <c r="L218" s="31"/>
    </row>
    <row r="219" spans="1:12" x14ac:dyDescent="0.25">
      <c r="A219" s="32" t="s">
        <v>941</v>
      </c>
      <c r="B219" s="32" t="s">
        <v>14</v>
      </c>
      <c r="C219" s="17" t="s">
        <v>34</v>
      </c>
      <c r="D219" s="17" t="s">
        <v>641</v>
      </c>
      <c r="E219" s="17" t="s">
        <v>641</v>
      </c>
      <c r="F219" s="17" t="s">
        <v>642</v>
      </c>
      <c r="G219" s="21"/>
      <c r="H219" s="21">
        <v>45331</v>
      </c>
      <c r="I219" s="22">
        <v>46426</v>
      </c>
      <c r="J219" s="34">
        <f>K219/5</f>
        <v>250000</v>
      </c>
      <c r="K219" s="29">
        <v>1250000</v>
      </c>
      <c r="L219" s="31">
        <v>24</v>
      </c>
    </row>
    <row r="220" spans="1:12" x14ac:dyDescent="0.25">
      <c r="A220" s="16"/>
      <c r="B220" s="16" t="s">
        <v>14</v>
      </c>
      <c r="C220" s="11" t="s">
        <v>34</v>
      </c>
      <c r="D220" s="11" t="s">
        <v>1227</v>
      </c>
      <c r="E220" s="11" t="s">
        <v>1227</v>
      </c>
      <c r="F220" s="17" t="s">
        <v>93</v>
      </c>
      <c r="G220" s="21"/>
      <c r="H220" s="21">
        <v>46082</v>
      </c>
      <c r="I220" s="21">
        <v>46446</v>
      </c>
      <c r="J220" s="34">
        <v>12984</v>
      </c>
      <c r="K220" s="34">
        <v>12984</v>
      </c>
      <c r="L220" s="31"/>
    </row>
    <row r="221" spans="1:12" x14ac:dyDescent="0.25">
      <c r="A221" s="15"/>
      <c r="B221" s="32" t="s">
        <v>14</v>
      </c>
      <c r="C221" s="17" t="s">
        <v>34</v>
      </c>
      <c r="D221" s="17" t="s">
        <v>517</v>
      </c>
      <c r="E221" s="17" t="s">
        <v>517</v>
      </c>
      <c r="F221" s="17" t="s">
        <v>518</v>
      </c>
      <c r="G221" s="17">
        <v>12467467</v>
      </c>
      <c r="H221" s="21">
        <v>45383</v>
      </c>
      <c r="I221" s="22">
        <v>46477</v>
      </c>
      <c r="J221" s="34">
        <f>K221/3</f>
        <v>10009.333333333334</v>
      </c>
      <c r="K221" s="29">
        <v>30028</v>
      </c>
      <c r="L221" s="31"/>
    </row>
    <row r="222" spans="1:12" x14ac:dyDescent="0.25">
      <c r="A222" s="7"/>
      <c r="B222" s="7" t="s">
        <v>14</v>
      </c>
      <c r="C222" s="7" t="s">
        <v>34</v>
      </c>
      <c r="D222" s="20" t="s">
        <v>1126</v>
      </c>
      <c r="E222" s="20" t="s">
        <v>1126</v>
      </c>
      <c r="F222" s="20" t="s">
        <v>1127</v>
      </c>
      <c r="G222" s="40" t="s">
        <v>1128</v>
      </c>
      <c r="H222" s="21">
        <v>45748</v>
      </c>
      <c r="I222" s="21">
        <v>46477</v>
      </c>
      <c r="J222" s="34">
        <v>12500</v>
      </c>
      <c r="K222" s="34">
        <v>25000</v>
      </c>
      <c r="L222" s="7"/>
    </row>
    <row r="223" spans="1:12" x14ac:dyDescent="0.25">
      <c r="A223" s="15" t="s">
        <v>596</v>
      </c>
      <c r="B223" s="16" t="s">
        <v>14</v>
      </c>
      <c r="C223" s="11" t="s">
        <v>34</v>
      </c>
      <c r="D223" s="11" t="s">
        <v>597</v>
      </c>
      <c r="E223" s="17" t="s">
        <v>597</v>
      </c>
      <c r="F223" s="17" t="s">
        <v>598</v>
      </c>
      <c r="G223" s="17" t="s">
        <v>599</v>
      </c>
      <c r="H223" s="21">
        <v>45412</v>
      </c>
      <c r="I223" s="22">
        <v>46506</v>
      </c>
      <c r="J223" s="34">
        <f>K223/3</f>
        <v>24137</v>
      </c>
      <c r="K223" s="29">
        <v>72411</v>
      </c>
      <c r="L223" s="31"/>
    </row>
    <row r="224" spans="1:12" x14ac:dyDescent="0.25">
      <c r="A224" s="15"/>
      <c r="B224" s="16" t="s">
        <v>14</v>
      </c>
      <c r="C224" s="33" t="s">
        <v>34</v>
      </c>
      <c r="D224" s="11" t="s">
        <v>123</v>
      </c>
      <c r="E224" s="17" t="s">
        <v>123</v>
      </c>
      <c r="F224" s="17" t="s">
        <v>124</v>
      </c>
      <c r="G224" s="21"/>
      <c r="H224" s="21">
        <v>44682</v>
      </c>
      <c r="I224" s="22">
        <v>46507</v>
      </c>
      <c r="J224" s="34">
        <f>K224/5</f>
        <v>6850</v>
      </c>
      <c r="K224" s="29">
        <v>34250</v>
      </c>
      <c r="L224" s="31"/>
    </row>
    <row r="225" spans="1:12" x14ac:dyDescent="0.25">
      <c r="A225" s="15"/>
      <c r="B225" s="32" t="s">
        <v>14</v>
      </c>
      <c r="C225" s="17" t="s">
        <v>34</v>
      </c>
      <c r="D225" s="17" t="s">
        <v>607</v>
      </c>
      <c r="E225" s="17" t="s">
        <v>608</v>
      </c>
      <c r="F225" s="17" t="s">
        <v>609</v>
      </c>
      <c r="G225" s="21"/>
      <c r="H225" s="21">
        <v>45413</v>
      </c>
      <c r="I225" s="22">
        <v>46507</v>
      </c>
      <c r="J225" s="34">
        <f>K225/3</f>
        <v>16000</v>
      </c>
      <c r="K225" s="29">
        <v>48000</v>
      </c>
      <c r="L225" s="31"/>
    </row>
    <row r="226" spans="1:12" x14ac:dyDescent="0.25">
      <c r="A226" s="10"/>
      <c r="B226" s="16" t="s">
        <v>14</v>
      </c>
      <c r="C226" s="11" t="s">
        <v>34</v>
      </c>
      <c r="D226" s="17" t="s">
        <v>330</v>
      </c>
      <c r="E226" s="17" t="s">
        <v>330</v>
      </c>
      <c r="F226" s="17" t="s">
        <v>331</v>
      </c>
      <c r="G226" s="17"/>
      <c r="H226" s="21">
        <v>46143</v>
      </c>
      <c r="I226" s="22">
        <v>46507</v>
      </c>
      <c r="J226" s="29">
        <v>315612</v>
      </c>
      <c r="K226" s="29">
        <v>315612</v>
      </c>
      <c r="L226" s="14"/>
    </row>
    <row r="227" spans="1:12" x14ac:dyDescent="0.25">
      <c r="A227" s="7"/>
      <c r="B227" s="7" t="s">
        <v>14</v>
      </c>
      <c r="C227" s="7" t="s">
        <v>34</v>
      </c>
      <c r="D227" s="7" t="s">
        <v>1270</v>
      </c>
      <c r="E227" s="7" t="s">
        <v>1268</v>
      </c>
      <c r="F227" s="20" t="s">
        <v>1269</v>
      </c>
      <c r="G227" s="21" t="s">
        <v>1271</v>
      </c>
      <c r="H227" s="21">
        <v>46143</v>
      </c>
      <c r="I227" s="21">
        <v>46507</v>
      </c>
      <c r="J227" s="34">
        <v>14550</v>
      </c>
      <c r="K227" s="34">
        <v>14550</v>
      </c>
      <c r="L227" s="7"/>
    </row>
    <row r="228" spans="1:12" ht="25.5" x14ac:dyDescent="0.25">
      <c r="A228" s="15"/>
      <c r="B228" s="32" t="s">
        <v>14</v>
      </c>
      <c r="C228" s="17" t="s">
        <v>34</v>
      </c>
      <c r="D228" s="17" t="s">
        <v>610</v>
      </c>
      <c r="E228" s="17" t="s">
        <v>611</v>
      </c>
      <c r="F228" s="17" t="s">
        <v>612</v>
      </c>
      <c r="G228" s="21"/>
      <c r="H228" s="21">
        <v>45440</v>
      </c>
      <c r="I228" s="22">
        <v>46535</v>
      </c>
      <c r="J228" s="34">
        <v>10000</v>
      </c>
      <c r="K228" s="29">
        <v>30000</v>
      </c>
      <c r="L228" s="31"/>
    </row>
    <row r="229" spans="1:12" x14ac:dyDescent="0.25">
      <c r="A229" s="7"/>
      <c r="B229" s="7" t="s">
        <v>14</v>
      </c>
      <c r="C229" s="7" t="s">
        <v>34</v>
      </c>
      <c r="D229" s="7" t="s">
        <v>942</v>
      </c>
      <c r="E229" s="7" t="s">
        <v>942</v>
      </c>
      <c r="F229" s="20" t="s">
        <v>416</v>
      </c>
      <c r="G229" s="7"/>
      <c r="H229" s="21">
        <v>45809</v>
      </c>
      <c r="I229" s="21">
        <v>46537</v>
      </c>
      <c r="J229" s="34">
        <f>K229/2</f>
        <v>9575</v>
      </c>
      <c r="K229" s="34">
        <v>19150</v>
      </c>
      <c r="L229" s="7"/>
    </row>
    <row r="230" spans="1:12" ht="25.5" x14ac:dyDescent="0.25">
      <c r="A230" s="15"/>
      <c r="B230" s="32" t="s">
        <v>14</v>
      </c>
      <c r="C230" s="33" t="s">
        <v>34</v>
      </c>
      <c r="D230" s="17" t="s">
        <v>226</v>
      </c>
      <c r="E230" s="17" t="s">
        <v>227</v>
      </c>
      <c r="F230" s="17" t="s">
        <v>228</v>
      </c>
      <c r="G230" s="38" t="s">
        <v>229</v>
      </c>
      <c r="H230" s="21">
        <v>45078</v>
      </c>
      <c r="I230" s="22">
        <v>46539</v>
      </c>
      <c r="J230" s="34">
        <f>K230/4</f>
        <v>208362.5</v>
      </c>
      <c r="K230" s="29">
        <v>833450</v>
      </c>
      <c r="L230" s="31"/>
    </row>
    <row r="231" spans="1:12" x14ac:dyDescent="0.25">
      <c r="A231" s="7"/>
      <c r="B231" s="7" t="s">
        <v>14</v>
      </c>
      <c r="C231" s="7" t="s">
        <v>34</v>
      </c>
      <c r="D231" s="7" t="s">
        <v>1279</v>
      </c>
      <c r="E231" s="7" t="s">
        <v>943</v>
      </c>
      <c r="F231" s="20" t="s">
        <v>315</v>
      </c>
      <c r="G231" s="7"/>
      <c r="H231" s="21">
        <v>46175</v>
      </c>
      <c r="I231" s="21">
        <v>46539</v>
      </c>
      <c r="J231" s="34">
        <v>92706</v>
      </c>
      <c r="K231" s="34">
        <v>92706</v>
      </c>
      <c r="L231" s="7"/>
    </row>
    <row r="232" spans="1:12" x14ac:dyDescent="0.25">
      <c r="A232" s="32" t="s">
        <v>721</v>
      </c>
      <c r="B232" s="32" t="s">
        <v>14</v>
      </c>
      <c r="C232" s="17" t="s">
        <v>34</v>
      </c>
      <c r="D232" s="17" t="s">
        <v>722</v>
      </c>
      <c r="E232" s="17" t="s">
        <v>723</v>
      </c>
      <c r="F232" s="17" t="s">
        <v>724</v>
      </c>
      <c r="G232" s="32"/>
      <c r="H232" s="21">
        <v>45458</v>
      </c>
      <c r="I232" s="21">
        <v>46552</v>
      </c>
      <c r="J232" s="34">
        <f>K232/5</f>
        <v>34000</v>
      </c>
      <c r="K232" s="34">
        <v>170000</v>
      </c>
      <c r="L232" s="31">
        <v>24</v>
      </c>
    </row>
    <row r="233" spans="1:12" x14ac:dyDescent="0.25">
      <c r="A233" s="15"/>
      <c r="B233" s="32" t="s">
        <v>14</v>
      </c>
      <c r="C233" s="17" t="s">
        <v>34</v>
      </c>
      <c r="D233" s="17" t="s">
        <v>616</v>
      </c>
      <c r="E233" s="17" t="s">
        <v>616</v>
      </c>
      <c r="F233" s="17" t="s">
        <v>617</v>
      </c>
      <c r="G233" s="21"/>
      <c r="H233" s="21">
        <v>45474</v>
      </c>
      <c r="I233" s="22">
        <v>46569</v>
      </c>
      <c r="J233" s="34">
        <v>30000</v>
      </c>
      <c r="K233" s="29">
        <v>90000</v>
      </c>
      <c r="L233" s="31"/>
    </row>
    <row r="234" spans="1:12" x14ac:dyDescent="0.25">
      <c r="A234" s="15"/>
      <c r="B234" s="32" t="s">
        <v>14</v>
      </c>
      <c r="C234" s="17" t="s">
        <v>34</v>
      </c>
      <c r="D234" s="17" t="s">
        <v>629</v>
      </c>
      <c r="E234" s="17" t="s">
        <v>630</v>
      </c>
      <c r="F234" s="17" t="s">
        <v>631</v>
      </c>
      <c r="G234" s="21"/>
      <c r="H234" s="21">
        <v>45494</v>
      </c>
      <c r="I234" s="22">
        <v>46588</v>
      </c>
      <c r="J234" s="34">
        <f>K234/3</f>
        <v>4665</v>
      </c>
      <c r="K234" s="29">
        <v>13995</v>
      </c>
      <c r="L234" s="31"/>
    </row>
    <row r="235" spans="1:12" x14ac:dyDescent="0.25">
      <c r="A235" s="32" t="s">
        <v>425</v>
      </c>
      <c r="B235" s="32" t="s">
        <v>14</v>
      </c>
      <c r="C235" s="17" t="s">
        <v>34</v>
      </c>
      <c r="D235" s="17" t="s">
        <v>426</v>
      </c>
      <c r="E235" s="17" t="s">
        <v>426</v>
      </c>
      <c r="F235" s="17" t="s">
        <v>427</v>
      </c>
      <c r="G235" s="17" t="s">
        <v>66</v>
      </c>
      <c r="H235" s="21">
        <v>45191</v>
      </c>
      <c r="I235" s="22">
        <v>46589</v>
      </c>
      <c r="J235" s="29">
        <f>K235/4</f>
        <v>375000</v>
      </c>
      <c r="K235" s="29">
        <v>1500000</v>
      </c>
      <c r="L235" s="14">
        <v>36</v>
      </c>
    </row>
    <row r="236" spans="1:12" x14ac:dyDescent="0.25">
      <c r="A236" s="15"/>
      <c r="B236" s="32" t="s">
        <v>14</v>
      </c>
      <c r="C236" s="17" t="s">
        <v>34</v>
      </c>
      <c r="D236" s="17" t="s">
        <v>645</v>
      </c>
      <c r="E236" s="17" t="s">
        <v>646</v>
      </c>
      <c r="F236" s="17" t="s">
        <v>647</v>
      </c>
      <c r="G236" s="38" t="s">
        <v>648</v>
      </c>
      <c r="H236" s="21">
        <v>45504</v>
      </c>
      <c r="I236" s="22">
        <v>46598</v>
      </c>
      <c r="J236" s="34">
        <f>K236/3</f>
        <v>11824.333333333334</v>
      </c>
      <c r="K236" s="29">
        <v>35473</v>
      </c>
      <c r="L236" s="31"/>
    </row>
    <row r="237" spans="1:12" x14ac:dyDescent="0.25">
      <c r="A237" s="15"/>
      <c r="B237" s="32" t="s">
        <v>14</v>
      </c>
      <c r="C237" s="17" t="s">
        <v>34</v>
      </c>
      <c r="D237" s="17" t="s">
        <v>184</v>
      </c>
      <c r="E237" s="17" t="s">
        <v>639</v>
      </c>
      <c r="F237" s="17" t="s">
        <v>640</v>
      </c>
      <c r="G237" s="21"/>
      <c r="H237" s="21">
        <v>45505</v>
      </c>
      <c r="I237" s="22">
        <v>46599</v>
      </c>
      <c r="J237" s="34">
        <f>K237/3</f>
        <v>43021</v>
      </c>
      <c r="K237" s="29">
        <v>129063</v>
      </c>
      <c r="L237" s="31"/>
    </row>
    <row r="238" spans="1:12" x14ac:dyDescent="0.25">
      <c r="A238" s="15"/>
      <c r="B238" s="32" t="s">
        <v>14</v>
      </c>
      <c r="C238" s="33" t="s">
        <v>34</v>
      </c>
      <c r="D238" s="17" t="s">
        <v>755</v>
      </c>
      <c r="E238" s="17" t="s">
        <v>756</v>
      </c>
      <c r="F238" s="17" t="s">
        <v>757</v>
      </c>
      <c r="G238" s="21"/>
      <c r="H238" s="21">
        <v>45505</v>
      </c>
      <c r="I238" s="22">
        <v>46599</v>
      </c>
      <c r="J238" s="34">
        <v>100000</v>
      </c>
      <c r="K238" s="29">
        <v>300000</v>
      </c>
      <c r="L238" s="31"/>
    </row>
    <row r="239" spans="1:12" ht="12.75" customHeight="1" x14ac:dyDescent="0.25">
      <c r="A239" s="15"/>
      <c r="B239" s="32" t="s">
        <v>14</v>
      </c>
      <c r="C239" s="17" t="s">
        <v>34</v>
      </c>
      <c r="D239" s="17" t="s">
        <v>428</v>
      </c>
      <c r="E239" s="17" t="s">
        <v>429</v>
      </c>
      <c r="F239" s="17" t="s">
        <v>430</v>
      </c>
      <c r="G239" s="21"/>
      <c r="H239" s="21">
        <v>45190</v>
      </c>
      <c r="I239" s="22">
        <v>46650</v>
      </c>
      <c r="J239" s="34">
        <v>25000</v>
      </c>
      <c r="K239" s="29">
        <v>100000</v>
      </c>
      <c r="L239" s="31"/>
    </row>
    <row r="240" spans="1:12" ht="38.25" x14ac:dyDescent="0.25">
      <c r="A240" s="15"/>
      <c r="B240" s="32" t="s">
        <v>14</v>
      </c>
      <c r="C240" s="17" t="s">
        <v>34</v>
      </c>
      <c r="D240" s="17" t="s">
        <v>431</v>
      </c>
      <c r="E240" s="17" t="s">
        <v>432</v>
      </c>
      <c r="F240" s="17" t="s">
        <v>433</v>
      </c>
      <c r="G240" s="21"/>
      <c r="H240" s="21">
        <v>45191</v>
      </c>
      <c r="I240" s="22">
        <v>46651</v>
      </c>
      <c r="J240" s="34">
        <f>K240/4</f>
        <v>27995</v>
      </c>
      <c r="K240" s="29">
        <v>111980</v>
      </c>
      <c r="L240" s="31"/>
    </row>
    <row r="241" spans="1:12" x14ac:dyDescent="0.25">
      <c r="A241" s="32" t="s">
        <v>475</v>
      </c>
      <c r="B241" s="32" t="s">
        <v>14</v>
      </c>
      <c r="C241" s="33" t="s">
        <v>34</v>
      </c>
      <c r="D241" s="17" t="s">
        <v>476</v>
      </c>
      <c r="E241" s="17" t="s">
        <v>477</v>
      </c>
      <c r="F241" s="17" t="s">
        <v>478</v>
      </c>
      <c r="G241" s="40" t="s">
        <v>479</v>
      </c>
      <c r="H241" s="21">
        <v>45200</v>
      </c>
      <c r="I241" s="22">
        <v>46660</v>
      </c>
      <c r="J241" s="34">
        <v>13500</v>
      </c>
      <c r="K241" s="29">
        <v>58640</v>
      </c>
      <c r="L241" s="31"/>
    </row>
    <row r="242" spans="1:12" ht="25.5" x14ac:dyDescent="0.25">
      <c r="A242" s="7"/>
      <c r="B242" s="7" t="s">
        <v>14</v>
      </c>
      <c r="C242" s="7" t="s">
        <v>34</v>
      </c>
      <c r="D242" s="20" t="s">
        <v>1122</v>
      </c>
      <c r="E242" s="20" t="s">
        <v>1124</v>
      </c>
      <c r="F242" s="20" t="s">
        <v>1123</v>
      </c>
      <c r="G242" s="40" t="s">
        <v>1125</v>
      </c>
      <c r="H242" s="21">
        <v>45566</v>
      </c>
      <c r="I242" s="21">
        <v>46660</v>
      </c>
      <c r="J242" s="34">
        <f>K242/3</f>
        <v>7150</v>
      </c>
      <c r="K242" s="34">
        <v>21450</v>
      </c>
      <c r="L242" s="7"/>
    </row>
    <row r="243" spans="1:12" x14ac:dyDescent="0.25">
      <c r="A243" s="15"/>
      <c r="B243" s="32" t="s">
        <v>14</v>
      </c>
      <c r="C243" s="17" t="s">
        <v>34</v>
      </c>
      <c r="D243" s="17" t="s">
        <v>296</v>
      </c>
      <c r="E243" s="17" t="s">
        <v>297</v>
      </c>
      <c r="F243" s="17" t="s">
        <v>298</v>
      </c>
      <c r="G243" s="21"/>
      <c r="H243" s="21">
        <v>44927</v>
      </c>
      <c r="I243" s="22">
        <v>46752</v>
      </c>
      <c r="J243" s="29">
        <v>5000</v>
      </c>
      <c r="K243" s="34">
        <v>25000</v>
      </c>
      <c r="L243" s="31"/>
    </row>
    <row r="244" spans="1:12" x14ac:dyDescent="0.25">
      <c r="A244" s="32" t="s">
        <v>751</v>
      </c>
      <c r="B244" s="32" t="s">
        <v>14</v>
      </c>
      <c r="C244" s="33" t="s">
        <v>34</v>
      </c>
      <c r="D244" s="17" t="s">
        <v>752</v>
      </c>
      <c r="E244" s="17" t="s">
        <v>753</v>
      </c>
      <c r="F244" s="17" t="s">
        <v>754</v>
      </c>
      <c r="G244" s="21"/>
      <c r="H244" s="21">
        <v>45565</v>
      </c>
      <c r="I244" s="22">
        <v>46752</v>
      </c>
      <c r="J244" s="34">
        <f>K244/4</f>
        <v>200000</v>
      </c>
      <c r="K244" s="29">
        <v>800000</v>
      </c>
      <c r="L244" s="31">
        <v>12</v>
      </c>
    </row>
    <row r="245" spans="1:12" x14ac:dyDescent="0.25">
      <c r="A245" s="15"/>
      <c r="B245" s="32" t="s">
        <v>14</v>
      </c>
      <c r="C245" s="17" t="s">
        <v>34</v>
      </c>
      <c r="D245" s="17" t="s">
        <v>944</v>
      </c>
      <c r="E245" s="17" t="s">
        <v>262</v>
      </c>
      <c r="F245" s="17" t="s">
        <v>263</v>
      </c>
      <c r="G245" s="40" t="s">
        <v>264</v>
      </c>
      <c r="H245" s="21">
        <v>46023</v>
      </c>
      <c r="I245" s="21">
        <v>46752</v>
      </c>
      <c r="J245" s="34">
        <f>K245/4</f>
        <v>4000</v>
      </c>
      <c r="K245" s="34">
        <v>16000</v>
      </c>
      <c r="L245" s="31">
        <v>24</v>
      </c>
    </row>
    <row r="246" spans="1:12" x14ac:dyDescent="0.25">
      <c r="A246" s="7" t="s">
        <v>1275</v>
      </c>
      <c r="B246" s="7" t="s">
        <v>14</v>
      </c>
      <c r="C246" s="7" t="s">
        <v>34</v>
      </c>
      <c r="D246" s="7" t="s">
        <v>1276</v>
      </c>
      <c r="E246" s="7" t="s">
        <v>1276</v>
      </c>
      <c r="F246" s="20" t="s">
        <v>1277</v>
      </c>
      <c r="G246" s="38" t="s">
        <v>1278</v>
      </c>
      <c r="H246" s="21">
        <v>46054</v>
      </c>
      <c r="I246" s="21">
        <v>46783</v>
      </c>
      <c r="J246" s="34">
        <v>150000</v>
      </c>
      <c r="K246" s="34">
        <v>600000</v>
      </c>
      <c r="L246" s="7">
        <v>24</v>
      </c>
    </row>
    <row r="247" spans="1:12" x14ac:dyDescent="0.25">
      <c r="A247" s="7" t="s">
        <v>1288</v>
      </c>
      <c r="B247" s="7" t="s">
        <v>14</v>
      </c>
      <c r="C247" s="7" t="s">
        <v>34</v>
      </c>
      <c r="D247" s="7" t="s">
        <v>1289</v>
      </c>
      <c r="E247" s="7" t="s">
        <v>1289</v>
      </c>
      <c r="F247" s="17" t="s">
        <v>165</v>
      </c>
      <c r="G247" s="17" t="s">
        <v>82</v>
      </c>
      <c r="H247" s="21">
        <v>46113</v>
      </c>
      <c r="I247" s="21">
        <v>46843</v>
      </c>
      <c r="J247" s="34">
        <v>225000</v>
      </c>
      <c r="K247" s="29">
        <v>450000</v>
      </c>
      <c r="L247" s="31"/>
    </row>
    <row r="248" spans="1:12" ht="51" x14ac:dyDescent="0.25">
      <c r="A248" s="7"/>
      <c r="B248" s="7" t="s">
        <v>14</v>
      </c>
      <c r="C248" s="7" t="s">
        <v>34</v>
      </c>
      <c r="D248" s="7" t="s">
        <v>1164</v>
      </c>
      <c r="E248" s="20" t="s">
        <v>1166</v>
      </c>
      <c r="F248" s="20" t="s">
        <v>1165</v>
      </c>
      <c r="G248" s="21"/>
      <c r="H248" s="21">
        <v>46113</v>
      </c>
      <c r="I248" s="21">
        <v>46844</v>
      </c>
      <c r="J248" s="34">
        <f>K248/3</f>
        <v>3450</v>
      </c>
      <c r="K248" s="34">
        <v>10350</v>
      </c>
      <c r="L248" s="7">
        <v>12</v>
      </c>
    </row>
    <row r="249" spans="1:12" x14ac:dyDescent="0.25">
      <c r="A249" s="32" t="s">
        <v>926</v>
      </c>
      <c r="B249" s="32" t="s">
        <v>14</v>
      </c>
      <c r="C249" s="17" t="s">
        <v>34</v>
      </c>
      <c r="D249" s="17" t="s">
        <v>927</v>
      </c>
      <c r="E249" s="17" t="s">
        <v>928</v>
      </c>
      <c r="F249" s="17" t="s">
        <v>315</v>
      </c>
      <c r="G249" s="21"/>
      <c r="H249" s="21">
        <v>45778</v>
      </c>
      <c r="I249" s="22">
        <v>46873</v>
      </c>
      <c r="J249" s="34">
        <f>K249/5</f>
        <v>89800</v>
      </c>
      <c r="K249" s="29">
        <v>449000</v>
      </c>
      <c r="L249" s="31">
        <v>24</v>
      </c>
    </row>
    <row r="250" spans="1:12" ht="25.5" x14ac:dyDescent="0.25">
      <c r="A250" s="67"/>
      <c r="B250" s="62" t="s">
        <v>14</v>
      </c>
      <c r="C250" s="54" t="s">
        <v>34</v>
      </c>
      <c r="D250" s="54" t="s">
        <v>1248</v>
      </c>
      <c r="E250" s="54" t="s">
        <v>1248</v>
      </c>
      <c r="F250" s="54" t="s">
        <v>832</v>
      </c>
      <c r="G250" s="59"/>
      <c r="H250" s="55">
        <v>46204</v>
      </c>
      <c r="I250" s="55">
        <v>46873</v>
      </c>
      <c r="J250" s="64">
        <f>K250/2</f>
        <v>96660</v>
      </c>
      <c r="K250" s="60">
        <v>193320</v>
      </c>
      <c r="L250" s="65"/>
    </row>
    <row r="251" spans="1:12" x14ac:dyDescent="0.25">
      <c r="A251" s="15"/>
      <c r="B251" s="16" t="s">
        <v>14</v>
      </c>
      <c r="C251" s="11" t="s">
        <v>34</v>
      </c>
      <c r="D251" s="17" t="s">
        <v>929</v>
      </c>
      <c r="E251" s="17" t="s">
        <v>929</v>
      </c>
      <c r="F251" s="17" t="s">
        <v>930</v>
      </c>
      <c r="G251" s="38">
        <v>1661312</v>
      </c>
      <c r="H251" s="21">
        <v>45783</v>
      </c>
      <c r="I251" s="22">
        <v>46874</v>
      </c>
      <c r="J251" s="34">
        <v>25000</v>
      </c>
      <c r="K251" s="34">
        <v>75000</v>
      </c>
      <c r="L251" s="31"/>
    </row>
    <row r="252" spans="1:12" ht="25.5" x14ac:dyDescent="0.25">
      <c r="A252" s="10" t="s">
        <v>995</v>
      </c>
      <c r="B252" s="16" t="s">
        <v>14</v>
      </c>
      <c r="C252" s="11" t="s">
        <v>34</v>
      </c>
      <c r="D252" s="11" t="s">
        <v>981</v>
      </c>
      <c r="E252" s="17" t="s">
        <v>982</v>
      </c>
      <c r="F252" s="17" t="s">
        <v>1225</v>
      </c>
      <c r="G252" s="40" t="s">
        <v>1226</v>
      </c>
      <c r="H252" s="21">
        <v>45814</v>
      </c>
      <c r="I252" s="21">
        <v>46909</v>
      </c>
      <c r="J252" s="18">
        <v>75000</v>
      </c>
      <c r="K252" s="19">
        <v>375000</v>
      </c>
      <c r="L252" s="14">
        <v>24</v>
      </c>
    </row>
    <row r="253" spans="1:12" x14ac:dyDescent="0.25">
      <c r="A253" s="7"/>
      <c r="B253" s="7" t="s">
        <v>14</v>
      </c>
      <c r="C253" s="7" t="s">
        <v>34</v>
      </c>
      <c r="D253" s="7" t="s">
        <v>1023</v>
      </c>
      <c r="E253" s="7" t="s">
        <v>943</v>
      </c>
      <c r="F253" s="20" t="s">
        <v>315</v>
      </c>
      <c r="G253" s="7"/>
      <c r="H253" s="21">
        <v>45830</v>
      </c>
      <c r="I253" s="21">
        <v>46925</v>
      </c>
      <c r="J253" s="34">
        <f>K253/3</f>
        <v>15552</v>
      </c>
      <c r="K253" s="34">
        <v>46656</v>
      </c>
      <c r="L253" s="7"/>
    </row>
    <row r="254" spans="1:12" x14ac:dyDescent="0.25">
      <c r="A254" s="7"/>
      <c r="B254" s="7" t="s">
        <v>14</v>
      </c>
      <c r="C254" s="7" t="s">
        <v>34</v>
      </c>
      <c r="D254" s="7" t="s">
        <v>959</v>
      </c>
      <c r="E254" s="7" t="s">
        <v>959</v>
      </c>
      <c r="F254" s="20" t="s">
        <v>960</v>
      </c>
      <c r="G254" s="38" t="s">
        <v>935</v>
      </c>
      <c r="H254" s="21">
        <v>45831</v>
      </c>
      <c r="I254" s="21">
        <v>46926</v>
      </c>
      <c r="J254" s="34">
        <f>K254/3</f>
        <v>21360</v>
      </c>
      <c r="K254" s="34">
        <v>64080</v>
      </c>
      <c r="L254" s="7"/>
    </row>
    <row r="255" spans="1:12" x14ac:dyDescent="0.25">
      <c r="A255" s="15"/>
      <c r="B255" s="32" t="s">
        <v>14</v>
      </c>
      <c r="C255" s="17" t="s">
        <v>34</v>
      </c>
      <c r="D255" s="17" t="s">
        <v>554</v>
      </c>
      <c r="E255" s="17" t="s">
        <v>554</v>
      </c>
      <c r="F255" s="17" t="s">
        <v>555</v>
      </c>
      <c r="G255" s="21"/>
      <c r="H255" s="21">
        <v>46203</v>
      </c>
      <c r="I255" s="22">
        <v>46933</v>
      </c>
      <c r="J255" s="34">
        <f>K255/3</f>
        <v>7481</v>
      </c>
      <c r="K255" s="29">
        <v>22443</v>
      </c>
      <c r="L255" s="31">
        <v>12</v>
      </c>
    </row>
    <row r="256" spans="1:12" ht="25.5" x14ac:dyDescent="0.25">
      <c r="A256" s="32" t="s">
        <v>404</v>
      </c>
      <c r="B256" s="32" t="s">
        <v>14</v>
      </c>
      <c r="C256" s="17" t="s">
        <v>34</v>
      </c>
      <c r="D256" s="17" t="s">
        <v>405</v>
      </c>
      <c r="E256" s="17" t="s">
        <v>406</v>
      </c>
      <c r="F256" s="17" t="s">
        <v>407</v>
      </c>
      <c r="G256" s="21"/>
      <c r="H256" s="21">
        <v>45108</v>
      </c>
      <c r="I256" s="22">
        <v>46934</v>
      </c>
      <c r="J256" s="34">
        <f>K256/5</f>
        <v>56076.800000000003</v>
      </c>
      <c r="K256" s="29">
        <v>280384</v>
      </c>
      <c r="L256" s="31"/>
    </row>
    <row r="257" spans="1:12" x14ac:dyDescent="0.25">
      <c r="A257" s="15"/>
      <c r="B257" s="32" t="s">
        <v>14</v>
      </c>
      <c r="C257" s="17" t="s">
        <v>34</v>
      </c>
      <c r="D257" s="7" t="s">
        <v>1038</v>
      </c>
      <c r="E257" s="17" t="s">
        <v>1040</v>
      </c>
      <c r="F257" s="17" t="s">
        <v>81</v>
      </c>
      <c r="G257" s="21"/>
      <c r="H257" s="21">
        <v>45870</v>
      </c>
      <c r="I257" s="21">
        <v>46965</v>
      </c>
      <c r="J257" s="34">
        <f>K257/3</f>
        <v>86933.333333333328</v>
      </c>
      <c r="K257" s="34">
        <v>260800</v>
      </c>
      <c r="L257" s="31"/>
    </row>
    <row r="258" spans="1:12" x14ac:dyDescent="0.25">
      <c r="A258" s="15"/>
      <c r="B258" s="32" t="s">
        <v>14</v>
      </c>
      <c r="C258" s="17" t="s">
        <v>34</v>
      </c>
      <c r="D258" s="17" t="s">
        <v>643</v>
      </c>
      <c r="E258" s="17" t="s">
        <v>643</v>
      </c>
      <c r="F258" s="17" t="s">
        <v>644</v>
      </c>
      <c r="G258" s="21"/>
      <c r="H258" s="21">
        <v>45870</v>
      </c>
      <c r="I258" s="22">
        <v>46965</v>
      </c>
      <c r="J258" s="34">
        <f>K258/3</f>
        <v>9715.3333333333339</v>
      </c>
      <c r="K258" s="29">
        <v>29146</v>
      </c>
      <c r="L258" s="31"/>
    </row>
    <row r="259" spans="1:12" ht="25.5" x14ac:dyDescent="0.25">
      <c r="A259" s="10"/>
      <c r="B259" s="16" t="s">
        <v>14</v>
      </c>
      <c r="C259" s="11" t="s">
        <v>34</v>
      </c>
      <c r="D259" s="17" t="s">
        <v>560</v>
      </c>
      <c r="E259" s="17" t="s">
        <v>561</v>
      </c>
      <c r="F259" s="17" t="s">
        <v>562</v>
      </c>
      <c r="G259" s="32" t="s">
        <v>563</v>
      </c>
      <c r="H259" s="13">
        <v>45200</v>
      </c>
      <c r="I259" s="22">
        <v>47026</v>
      </c>
      <c r="J259" s="48">
        <v>3000</v>
      </c>
      <c r="K259" s="49">
        <v>37000</v>
      </c>
      <c r="L259" s="31">
        <v>48</v>
      </c>
    </row>
    <row r="260" spans="1:12" x14ac:dyDescent="0.25">
      <c r="A260" s="7"/>
      <c r="B260" s="7" t="s">
        <v>14</v>
      </c>
      <c r="C260" s="7" t="s">
        <v>34</v>
      </c>
      <c r="D260" s="7" t="s">
        <v>1144</v>
      </c>
      <c r="E260" s="7" t="s">
        <v>1144</v>
      </c>
      <c r="F260" s="20" t="s">
        <v>1145</v>
      </c>
      <c r="G260" s="21"/>
      <c r="H260" s="21">
        <v>45931</v>
      </c>
      <c r="I260" s="21">
        <v>47026</v>
      </c>
      <c r="J260" s="34">
        <f>K260/3</f>
        <v>14000</v>
      </c>
      <c r="K260" s="34">
        <v>42000</v>
      </c>
      <c r="L260" s="7"/>
    </row>
    <row r="261" spans="1:12" x14ac:dyDescent="0.25">
      <c r="A261" s="7"/>
      <c r="B261" s="7" t="s">
        <v>14</v>
      </c>
      <c r="C261" s="7" t="s">
        <v>34</v>
      </c>
      <c r="D261" s="7" t="s">
        <v>1152</v>
      </c>
      <c r="E261" s="7" t="s">
        <v>1153</v>
      </c>
      <c r="F261" s="20" t="s">
        <v>214</v>
      </c>
      <c r="G261" s="7"/>
      <c r="H261" s="21">
        <v>45962</v>
      </c>
      <c r="I261" s="21">
        <v>47056</v>
      </c>
      <c r="J261" s="34">
        <v>114120</v>
      </c>
      <c r="K261" s="34">
        <v>38039</v>
      </c>
      <c r="L261" s="7"/>
    </row>
    <row r="262" spans="1:12" ht="12.75" customHeight="1" x14ac:dyDescent="0.2">
      <c r="A262" s="7"/>
      <c r="B262" s="9" t="s">
        <v>14</v>
      </c>
      <c r="C262" s="9" t="s">
        <v>34</v>
      </c>
      <c r="D262" s="7" t="s">
        <v>1199</v>
      </c>
      <c r="E262" s="7" t="s">
        <v>1199</v>
      </c>
      <c r="F262" s="20" t="s">
        <v>1200</v>
      </c>
      <c r="G262" s="21"/>
      <c r="H262" s="21">
        <v>46070</v>
      </c>
      <c r="I262" s="21">
        <v>47165</v>
      </c>
      <c r="J262" s="34">
        <f>K262/3</f>
        <v>13333.333333333334</v>
      </c>
      <c r="K262" s="34">
        <v>40000</v>
      </c>
      <c r="L262" s="7"/>
    </row>
    <row r="263" spans="1:12" ht="25.5" customHeight="1" x14ac:dyDescent="0.25">
      <c r="A263" s="32"/>
      <c r="B263" s="32" t="s">
        <v>14</v>
      </c>
      <c r="C263" s="17" t="s">
        <v>34</v>
      </c>
      <c r="D263" s="17" t="s">
        <v>1207</v>
      </c>
      <c r="E263" s="17" t="s">
        <v>1208</v>
      </c>
      <c r="F263" s="17" t="s">
        <v>150</v>
      </c>
      <c r="G263" s="38" t="s">
        <v>151</v>
      </c>
      <c r="H263" s="21">
        <v>46082</v>
      </c>
      <c r="I263" s="22">
        <v>47177</v>
      </c>
      <c r="J263" s="34">
        <f>K263/5</f>
        <v>42874</v>
      </c>
      <c r="K263" s="29">
        <v>214370</v>
      </c>
      <c r="L263" s="31">
        <v>24</v>
      </c>
    </row>
    <row r="264" spans="1:12" x14ac:dyDescent="0.25">
      <c r="A264" s="7"/>
      <c r="B264" s="32" t="s">
        <v>14</v>
      </c>
      <c r="C264" s="17" t="s">
        <v>34</v>
      </c>
      <c r="D264" s="7" t="s">
        <v>1258</v>
      </c>
      <c r="E264" s="7" t="s">
        <v>1258</v>
      </c>
      <c r="F264" s="17" t="s">
        <v>77</v>
      </c>
      <c r="G264" s="40" t="s">
        <v>78</v>
      </c>
      <c r="H264" s="21">
        <v>46143</v>
      </c>
      <c r="I264" s="21">
        <v>47238</v>
      </c>
      <c r="J264" s="34">
        <f>K264/3</f>
        <v>3098023</v>
      </c>
      <c r="K264" s="34">
        <v>9294069</v>
      </c>
      <c r="L264" s="7"/>
    </row>
    <row r="265" spans="1:12" ht="51" x14ac:dyDescent="0.25">
      <c r="A265" s="7"/>
      <c r="B265" s="7" t="s">
        <v>14</v>
      </c>
      <c r="C265" s="7" t="s">
        <v>34</v>
      </c>
      <c r="D265" s="7" t="s">
        <v>1260</v>
      </c>
      <c r="E265" s="20" t="s">
        <v>1261</v>
      </c>
      <c r="F265" s="20" t="s">
        <v>315</v>
      </c>
      <c r="G265" s="17" t="s">
        <v>78</v>
      </c>
      <c r="H265" s="21">
        <v>46143</v>
      </c>
      <c r="I265" s="21">
        <v>47238</v>
      </c>
      <c r="J265" s="34">
        <f>K265/3</f>
        <v>226686.33333333334</v>
      </c>
      <c r="K265" s="34">
        <v>680059</v>
      </c>
      <c r="L265" s="7"/>
    </row>
    <row r="266" spans="1:12" ht="12.75" customHeight="1" x14ac:dyDescent="0.2">
      <c r="A266" s="7" t="s">
        <v>1209</v>
      </c>
      <c r="B266" s="9" t="s">
        <v>14</v>
      </c>
      <c r="C266" s="9" t="s">
        <v>34</v>
      </c>
      <c r="D266" s="7" t="s">
        <v>1213</v>
      </c>
      <c r="E266" s="7" t="s">
        <v>1212</v>
      </c>
      <c r="F266" s="20" t="s">
        <v>1210</v>
      </c>
      <c r="G266" s="38" t="s">
        <v>1211</v>
      </c>
      <c r="H266" s="21">
        <v>46174</v>
      </c>
      <c r="I266" s="21">
        <v>47269</v>
      </c>
      <c r="J266" s="34">
        <f>K266/4</f>
        <v>197100</v>
      </c>
      <c r="K266" s="34">
        <v>788400</v>
      </c>
      <c r="L266" s="7">
        <v>12</v>
      </c>
    </row>
    <row r="267" spans="1:12" ht="25.5" customHeight="1" x14ac:dyDescent="0.25">
      <c r="A267" s="15"/>
      <c r="B267" s="32" t="s">
        <v>14</v>
      </c>
      <c r="C267" s="17" t="s">
        <v>34</v>
      </c>
      <c r="D267" s="17" t="s">
        <v>328</v>
      </c>
      <c r="E267" s="17" t="s">
        <v>328</v>
      </c>
      <c r="F267" s="17" t="s">
        <v>329</v>
      </c>
      <c r="G267" s="21"/>
      <c r="H267" s="21">
        <v>45444</v>
      </c>
      <c r="I267" s="22">
        <v>47270</v>
      </c>
      <c r="J267" s="34">
        <f>K267/5</f>
        <v>5690</v>
      </c>
      <c r="K267" s="29">
        <v>28450</v>
      </c>
      <c r="L267" s="31"/>
    </row>
    <row r="268" spans="1:12" x14ac:dyDescent="0.25">
      <c r="A268" s="15"/>
      <c r="B268" s="16" t="s">
        <v>14</v>
      </c>
      <c r="C268" s="33" t="s">
        <v>34</v>
      </c>
      <c r="D268" s="11" t="s">
        <v>90</v>
      </c>
      <c r="E268" s="17" t="s">
        <v>90</v>
      </c>
      <c r="F268" s="17" t="s">
        <v>1079</v>
      </c>
      <c r="G268" s="21"/>
      <c r="H268" s="21">
        <v>45839</v>
      </c>
      <c r="I268" s="22">
        <v>47299</v>
      </c>
      <c r="J268" s="34">
        <f>K268/4</f>
        <v>7000</v>
      </c>
      <c r="K268" s="29">
        <v>28000</v>
      </c>
      <c r="L268" s="31"/>
    </row>
    <row r="269" spans="1:12" x14ac:dyDescent="0.25">
      <c r="A269" s="15"/>
      <c r="B269" s="32" t="s">
        <v>14</v>
      </c>
      <c r="C269" s="17" t="s">
        <v>34</v>
      </c>
      <c r="D269" s="17" t="s">
        <v>699</v>
      </c>
      <c r="E269" s="17" t="s">
        <v>699</v>
      </c>
      <c r="F269" s="17" t="s">
        <v>700</v>
      </c>
      <c r="G269" s="21"/>
      <c r="H269" s="21">
        <v>45505</v>
      </c>
      <c r="I269" s="22">
        <v>47330</v>
      </c>
      <c r="J269" s="34">
        <f>K269/5</f>
        <v>2083619</v>
      </c>
      <c r="K269" s="29">
        <v>10418095</v>
      </c>
      <c r="L269" s="31"/>
    </row>
    <row r="270" spans="1:12" ht="12.75" customHeight="1" x14ac:dyDescent="0.2">
      <c r="A270" s="7"/>
      <c r="B270" s="9" t="s">
        <v>14</v>
      </c>
      <c r="C270" s="9" t="s">
        <v>34</v>
      </c>
      <c r="D270" s="20" t="s">
        <v>1045</v>
      </c>
      <c r="E270" s="20" t="s">
        <v>1045</v>
      </c>
      <c r="F270" s="20" t="s">
        <v>1046</v>
      </c>
      <c r="G270" s="21"/>
      <c r="H270" s="21">
        <v>45870</v>
      </c>
      <c r="I270" s="21">
        <v>47330</v>
      </c>
      <c r="J270" s="34">
        <f>K270/4</f>
        <v>44000</v>
      </c>
      <c r="K270" s="34">
        <v>176000</v>
      </c>
      <c r="L270" s="7"/>
    </row>
    <row r="271" spans="1:12" ht="12.75" customHeight="1" x14ac:dyDescent="0.25">
      <c r="A271" s="10"/>
      <c r="B271" s="11" t="s">
        <v>14</v>
      </c>
      <c r="C271" s="11" t="s">
        <v>34</v>
      </c>
      <c r="D271" s="20" t="s">
        <v>780</v>
      </c>
      <c r="E271" s="17" t="s">
        <v>781</v>
      </c>
      <c r="F271" s="17" t="s">
        <v>782</v>
      </c>
      <c r="G271" s="38" t="s">
        <v>783</v>
      </c>
      <c r="H271" s="13">
        <v>45640</v>
      </c>
      <c r="I271" s="13">
        <v>47465</v>
      </c>
      <c r="J271" s="29">
        <f>K271/5</f>
        <v>116801</v>
      </c>
      <c r="K271" s="29">
        <v>584005</v>
      </c>
      <c r="L271" s="14"/>
    </row>
    <row r="272" spans="1:12" x14ac:dyDescent="0.25">
      <c r="A272" s="15"/>
      <c r="B272" s="32" t="s">
        <v>14</v>
      </c>
      <c r="C272" s="17" t="s">
        <v>34</v>
      </c>
      <c r="D272" s="17" t="s">
        <v>777</v>
      </c>
      <c r="E272" s="17" t="s">
        <v>778</v>
      </c>
      <c r="F272" s="17" t="s">
        <v>779</v>
      </c>
      <c r="G272" s="21"/>
      <c r="H272" s="21">
        <v>45658</v>
      </c>
      <c r="I272" s="22">
        <v>47483</v>
      </c>
      <c r="J272" s="34">
        <f>K272/5</f>
        <v>93108</v>
      </c>
      <c r="K272" s="29">
        <v>465540</v>
      </c>
      <c r="L272" s="31"/>
    </row>
    <row r="273" spans="1:12" x14ac:dyDescent="0.25">
      <c r="A273" s="15"/>
      <c r="B273" s="32" t="s">
        <v>14</v>
      </c>
      <c r="C273" s="17" t="s">
        <v>34</v>
      </c>
      <c r="D273" s="17" t="s">
        <v>890</v>
      </c>
      <c r="E273" s="17" t="s">
        <v>891</v>
      </c>
      <c r="F273" s="17" t="s">
        <v>315</v>
      </c>
      <c r="G273" s="40" t="s">
        <v>78</v>
      </c>
      <c r="H273" s="21">
        <v>45740</v>
      </c>
      <c r="I273" s="22">
        <v>47565</v>
      </c>
      <c r="J273" s="34">
        <v>500000</v>
      </c>
      <c r="K273" s="29">
        <v>2500000</v>
      </c>
      <c r="L273" s="31"/>
    </row>
    <row r="274" spans="1:12" x14ac:dyDescent="0.25">
      <c r="A274" s="32"/>
      <c r="B274" s="32" t="s">
        <v>14</v>
      </c>
      <c r="C274" s="17" t="s">
        <v>34</v>
      </c>
      <c r="D274" s="17" t="s">
        <v>164</v>
      </c>
      <c r="E274" s="17" t="s">
        <v>164</v>
      </c>
      <c r="F274" s="17" t="s">
        <v>165</v>
      </c>
      <c r="G274" s="36" t="s">
        <v>82</v>
      </c>
      <c r="H274" s="21">
        <v>45792</v>
      </c>
      <c r="I274" s="21">
        <v>47617</v>
      </c>
      <c r="J274" s="34">
        <f t="shared" ref="J274:J280" si="2">K274/5</f>
        <v>140200</v>
      </c>
      <c r="K274" s="34">
        <v>701000</v>
      </c>
      <c r="L274" s="31"/>
    </row>
    <row r="275" spans="1:12" ht="25.5" x14ac:dyDescent="0.25">
      <c r="A275" s="7" t="s">
        <v>987</v>
      </c>
      <c r="B275" s="7" t="s">
        <v>14</v>
      </c>
      <c r="C275" s="7" t="s">
        <v>34</v>
      </c>
      <c r="D275" s="7" t="s">
        <v>988</v>
      </c>
      <c r="E275" s="20" t="s">
        <v>990</v>
      </c>
      <c r="F275" s="20" t="s">
        <v>989</v>
      </c>
      <c r="G275" s="21"/>
      <c r="H275" s="21">
        <v>45866</v>
      </c>
      <c r="I275" s="21">
        <v>47692</v>
      </c>
      <c r="J275" s="34">
        <f t="shared" si="2"/>
        <v>17000</v>
      </c>
      <c r="K275" s="34">
        <v>85000</v>
      </c>
      <c r="L275" s="7"/>
    </row>
    <row r="276" spans="1:12" x14ac:dyDescent="0.25">
      <c r="A276" s="15"/>
      <c r="B276" s="32" t="s">
        <v>14</v>
      </c>
      <c r="C276" s="17" t="s">
        <v>34</v>
      </c>
      <c r="D276" s="17" t="s">
        <v>233</v>
      </c>
      <c r="E276" s="17" t="s">
        <v>233</v>
      </c>
      <c r="F276" s="17" t="s">
        <v>234</v>
      </c>
      <c r="G276" s="38" t="s">
        <v>235</v>
      </c>
      <c r="H276" s="21">
        <v>45870</v>
      </c>
      <c r="I276" s="21">
        <v>47695</v>
      </c>
      <c r="J276" s="34">
        <f t="shared" si="2"/>
        <v>217142.8</v>
      </c>
      <c r="K276" s="34">
        <v>1085714</v>
      </c>
      <c r="L276" s="31"/>
    </row>
    <row r="277" spans="1:12" x14ac:dyDescent="0.25">
      <c r="A277" s="67"/>
      <c r="B277" s="53" t="s">
        <v>14</v>
      </c>
      <c r="C277" s="53" t="s">
        <v>34</v>
      </c>
      <c r="D277" s="53" t="s">
        <v>1102</v>
      </c>
      <c r="E277" s="53" t="s">
        <v>1102</v>
      </c>
      <c r="F277" s="54" t="s">
        <v>79</v>
      </c>
      <c r="G277" s="54"/>
      <c r="H277" s="55">
        <v>45915</v>
      </c>
      <c r="I277" s="55">
        <v>47740</v>
      </c>
      <c r="J277" s="56">
        <f t="shared" si="2"/>
        <v>160000</v>
      </c>
      <c r="K277" s="57">
        <v>800000</v>
      </c>
      <c r="L277" s="58"/>
    </row>
    <row r="278" spans="1:12" x14ac:dyDescent="0.25">
      <c r="A278" s="32"/>
      <c r="B278" s="32" t="s">
        <v>14</v>
      </c>
      <c r="C278" s="33" t="s">
        <v>34</v>
      </c>
      <c r="D278" s="17" t="s">
        <v>224</v>
      </c>
      <c r="E278" s="17" t="s">
        <v>225</v>
      </c>
      <c r="F278" s="17" t="s">
        <v>165</v>
      </c>
      <c r="G278" s="38" t="s">
        <v>82</v>
      </c>
      <c r="H278" s="21">
        <v>45923</v>
      </c>
      <c r="I278" s="22">
        <v>47748</v>
      </c>
      <c r="J278" s="34">
        <f t="shared" si="2"/>
        <v>145152</v>
      </c>
      <c r="K278" s="29">
        <v>725760</v>
      </c>
      <c r="L278" s="31"/>
    </row>
    <row r="279" spans="1:12" x14ac:dyDescent="0.25">
      <c r="A279" s="7"/>
      <c r="B279" s="7" t="s">
        <v>14</v>
      </c>
      <c r="C279" s="7" t="s">
        <v>34</v>
      </c>
      <c r="D279" s="20" t="s">
        <v>119</v>
      </c>
      <c r="E279" s="20" t="s">
        <v>1095</v>
      </c>
      <c r="F279" s="20" t="s">
        <v>81</v>
      </c>
      <c r="G279" s="21"/>
      <c r="H279" s="21">
        <v>45930</v>
      </c>
      <c r="I279" s="21">
        <v>47755</v>
      </c>
      <c r="J279" s="34">
        <f t="shared" si="2"/>
        <v>13356.4</v>
      </c>
      <c r="K279" s="34">
        <v>66782</v>
      </c>
      <c r="L279" s="7"/>
    </row>
    <row r="280" spans="1:12" ht="25.5" x14ac:dyDescent="0.25">
      <c r="A280" s="15" t="s">
        <v>1146</v>
      </c>
      <c r="B280" s="32" t="s">
        <v>14</v>
      </c>
      <c r="C280" s="17" t="s">
        <v>34</v>
      </c>
      <c r="D280" s="17" t="s">
        <v>1147</v>
      </c>
      <c r="E280" s="17" t="s">
        <v>1115</v>
      </c>
      <c r="F280" s="17" t="s">
        <v>149</v>
      </c>
      <c r="G280" s="21"/>
      <c r="H280" s="21">
        <v>46023</v>
      </c>
      <c r="I280" s="21">
        <v>47848</v>
      </c>
      <c r="J280" s="34">
        <f t="shared" si="2"/>
        <v>29040</v>
      </c>
      <c r="K280" s="34">
        <v>145200</v>
      </c>
      <c r="L280" s="31"/>
    </row>
    <row r="281" spans="1:12" x14ac:dyDescent="0.25">
      <c r="A281" s="15" t="s">
        <v>63</v>
      </c>
      <c r="B281" s="16" t="s">
        <v>14</v>
      </c>
      <c r="C281" s="11" t="s">
        <v>35</v>
      </c>
      <c r="D281" s="11" t="s">
        <v>64</v>
      </c>
      <c r="E281" s="17" t="s">
        <v>64</v>
      </c>
      <c r="F281" s="17" t="s">
        <v>65</v>
      </c>
      <c r="G281" s="17" t="s">
        <v>66</v>
      </c>
      <c r="H281" s="21">
        <v>43709</v>
      </c>
      <c r="I281" s="22">
        <v>46265</v>
      </c>
      <c r="J281" s="18">
        <f>K281/7</f>
        <v>280531</v>
      </c>
      <c r="K281" s="29">
        <v>1963717</v>
      </c>
      <c r="L281" s="14"/>
    </row>
    <row r="282" spans="1:12" ht="25.5" x14ac:dyDescent="0.25">
      <c r="A282" s="7"/>
      <c r="B282" s="7" t="s">
        <v>15</v>
      </c>
      <c r="C282" s="7" t="s">
        <v>37</v>
      </c>
      <c r="D282" s="7" t="s">
        <v>348</v>
      </c>
      <c r="E282" s="20" t="s">
        <v>976</v>
      </c>
      <c r="F282" s="20" t="s">
        <v>349</v>
      </c>
      <c r="G282" s="21"/>
      <c r="H282" s="21">
        <v>45778</v>
      </c>
      <c r="I282" s="21">
        <v>46507</v>
      </c>
      <c r="J282" s="34">
        <f>K282/2</f>
        <v>27000</v>
      </c>
      <c r="K282" s="34">
        <v>54000</v>
      </c>
      <c r="L282" s="7"/>
    </row>
    <row r="283" spans="1:12" x14ac:dyDescent="0.25">
      <c r="A283" s="32" t="s">
        <v>537</v>
      </c>
      <c r="B283" s="32" t="s">
        <v>15</v>
      </c>
      <c r="C283" s="17" t="s">
        <v>36</v>
      </c>
      <c r="D283" s="17" t="s">
        <v>538</v>
      </c>
      <c r="E283" s="17" t="s">
        <v>538</v>
      </c>
      <c r="F283" s="17" t="s">
        <v>539</v>
      </c>
      <c r="G283" s="40" t="s">
        <v>540</v>
      </c>
      <c r="H283" s="21">
        <v>45261</v>
      </c>
      <c r="I283" s="22">
        <v>46234</v>
      </c>
      <c r="J283" s="29">
        <v>20000</v>
      </c>
      <c r="K283" s="29">
        <v>80000</v>
      </c>
      <c r="L283" s="31">
        <v>12</v>
      </c>
    </row>
    <row r="284" spans="1:12" x14ac:dyDescent="0.25">
      <c r="A284" s="15"/>
      <c r="B284" s="32" t="s">
        <v>15</v>
      </c>
      <c r="C284" s="17" t="s">
        <v>36</v>
      </c>
      <c r="D284" s="17" t="s">
        <v>653</v>
      </c>
      <c r="E284" s="17" t="s">
        <v>653</v>
      </c>
      <c r="F284" s="17" t="s">
        <v>654</v>
      </c>
      <c r="G284" s="21"/>
      <c r="H284" s="21">
        <v>45870</v>
      </c>
      <c r="I284" s="21">
        <v>46234</v>
      </c>
      <c r="J284" s="29">
        <v>110000</v>
      </c>
      <c r="K284" s="29">
        <v>125000</v>
      </c>
      <c r="L284" s="31"/>
    </row>
    <row r="285" spans="1:12" x14ac:dyDescent="0.25">
      <c r="A285" s="15"/>
      <c r="B285" s="32" t="s">
        <v>15</v>
      </c>
      <c r="C285" s="17" t="s">
        <v>36</v>
      </c>
      <c r="D285" s="17" t="s">
        <v>655</v>
      </c>
      <c r="E285" s="17" t="s">
        <v>655</v>
      </c>
      <c r="F285" s="17" t="s">
        <v>654</v>
      </c>
      <c r="G285" s="21"/>
      <c r="H285" s="21">
        <v>45870</v>
      </c>
      <c r="I285" s="21">
        <v>46234</v>
      </c>
      <c r="J285" s="29">
        <v>25000</v>
      </c>
      <c r="K285" s="29">
        <v>24000</v>
      </c>
      <c r="L285" s="31"/>
    </row>
    <row r="286" spans="1:12" x14ac:dyDescent="0.25">
      <c r="A286" s="15"/>
      <c r="B286" s="7" t="s">
        <v>15</v>
      </c>
      <c r="C286" s="7" t="s">
        <v>36</v>
      </c>
      <c r="D286" s="20" t="s">
        <v>1054</v>
      </c>
      <c r="E286" s="17" t="s">
        <v>1055</v>
      </c>
      <c r="F286" s="17" t="s">
        <v>654</v>
      </c>
      <c r="G286" s="21"/>
      <c r="H286" s="21">
        <v>45870</v>
      </c>
      <c r="I286" s="21">
        <v>46234</v>
      </c>
      <c r="J286" s="29">
        <v>125500</v>
      </c>
      <c r="K286" s="29">
        <v>125500</v>
      </c>
      <c r="L286" s="31"/>
    </row>
    <row r="287" spans="1:12" x14ac:dyDescent="0.25">
      <c r="A287" s="15"/>
      <c r="B287" s="7" t="s">
        <v>15</v>
      </c>
      <c r="C287" s="7" t="s">
        <v>36</v>
      </c>
      <c r="D287" s="20" t="s">
        <v>1057</v>
      </c>
      <c r="E287" s="17" t="s">
        <v>1056</v>
      </c>
      <c r="F287" s="17" t="s">
        <v>654</v>
      </c>
      <c r="G287" s="21"/>
      <c r="H287" s="21">
        <v>45870</v>
      </c>
      <c r="I287" s="21">
        <v>46234</v>
      </c>
      <c r="J287" s="29">
        <v>20000</v>
      </c>
      <c r="K287" s="29">
        <v>20000</v>
      </c>
      <c r="L287" s="31"/>
    </row>
    <row r="288" spans="1:12" ht="25.5" x14ac:dyDescent="0.25">
      <c r="A288" s="15"/>
      <c r="B288" s="32" t="s">
        <v>15</v>
      </c>
      <c r="C288" s="17" t="s">
        <v>36</v>
      </c>
      <c r="D288" s="17" t="s">
        <v>728</v>
      </c>
      <c r="E288" s="17" t="s">
        <v>728</v>
      </c>
      <c r="F288" s="17" t="s">
        <v>729</v>
      </c>
      <c r="G288" s="40" t="s">
        <v>730</v>
      </c>
      <c r="H288" s="21">
        <v>45516</v>
      </c>
      <c r="I288" s="22">
        <v>46246</v>
      </c>
      <c r="J288" s="34">
        <f>K288/2</f>
        <v>52174.5</v>
      </c>
      <c r="K288" s="29">
        <v>104349</v>
      </c>
      <c r="L288" s="31"/>
    </row>
    <row r="289" spans="1:12" x14ac:dyDescent="0.25">
      <c r="A289" s="7"/>
      <c r="B289" s="7" t="s">
        <v>15</v>
      </c>
      <c r="C289" s="7" t="s">
        <v>36</v>
      </c>
      <c r="D289" s="7" t="s">
        <v>1140</v>
      </c>
      <c r="E289" s="7" t="s">
        <v>1141</v>
      </c>
      <c r="F289" s="20" t="s">
        <v>369</v>
      </c>
      <c r="G289" s="21"/>
      <c r="H289" s="21">
        <v>45962</v>
      </c>
      <c r="I289" s="21">
        <v>46265</v>
      </c>
      <c r="J289" s="34">
        <v>11970</v>
      </c>
      <c r="K289" s="34">
        <v>11970</v>
      </c>
      <c r="L289" s="7"/>
    </row>
    <row r="290" spans="1:12" ht="25.5" x14ac:dyDescent="0.25">
      <c r="A290" s="15"/>
      <c r="B290" s="16" t="s">
        <v>15</v>
      </c>
      <c r="C290" s="11" t="s">
        <v>36</v>
      </c>
      <c r="D290" s="11" t="s">
        <v>120</v>
      </c>
      <c r="E290" s="17" t="s">
        <v>120</v>
      </c>
      <c r="F290" s="17" t="s">
        <v>121</v>
      </c>
      <c r="G290" s="21" t="s">
        <v>122</v>
      </c>
      <c r="H290" s="21">
        <v>44805</v>
      </c>
      <c r="I290" s="22">
        <v>46266</v>
      </c>
      <c r="J290" s="34">
        <f>K290/4</f>
        <v>5320.25</v>
      </c>
      <c r="K290" s="29">
        <v>21281</v>
      </c>
      <c r="L290" s="31"/>
    </row>
    <row r="291" spans="1:12" x14ac:dyDescent="0.25">
      <c r="A291" s="15"/>
      <c r="B291" s="32" t="s">
        <v>15</v>
      </c>
      <c r="C291" s="17" t="s">
        <v>36</v>
      </c>
      <c r="D291" s="10" t="s">
        <v>513</v>
      </c>
      <c r="E291" s="10" t="s">
        <v>513</v>
      </c>
      <c r="F291" s="20" t="s">
        <v>514</v>
      </c>
      <c r="G291" s="32"/>
      <c r="H291" s="21">
        <v>45292</v>
      </c>
      <c r="I291" s="21">
        <v>46387</v>
      </c>
      <c r="J291" s="34">
        <f>K291/4</f>
        <v>12500</v>
      </c>
      <c r="K291" s="34">
        <v>50000</v>
      </c>
      <c r="L291" s="31">
        <v>12</v>
      </c>
    </row>
    <row r="292" spans="1:12" x14ac:dyDescent="0.25">
      <c r="A292" s="15"/>
      <c r="B292" s="32" t="s">
        <v>15</v>
      </c>
      <c r="C292" s="17" t="s">
        <v>36</v>
      </c>
      <c r="D292" s="17" t="s">
        <v>521</v>
      </c>
      <c r="E292" s="17" t="s">
        <v>521</v>
      </c>
      <c r="F292" s="17" t="s">
        <v>522</v>
      </c>
      <c r="G292" s="21" t="s">
        <v>523</v>
      </c>
      <c r="H292" s="21">
        <v>45559</v>
      </c>
      <c r="I292" s="22">
        <v>46387</v>
      </c>
      <c r="J292" s="34">
        <v>100000</v>
      </c>
      <c r="K292" s="29">
        <v>200000</v>
      </c>
      <c r="L292" s="31"/>
    </row>
    <row r="293" spans="1:12" x14ac:dyDescent="0.25">
      <c r="A293" s="15"/>
      <c r="B293" s="32" t="s">
        <v>15</v>
      </c>
      <c r="C293" s="17" t="s">
        <v>36</v>
      </c>
      <c r="D293" s="17" t="s">
        <v>804</v>
      </c>
      <c r="E293" s="17" t="s">
        <v>805</v>
      </c>
      <c r="F293" s="17" t="s">
        <v>806</v>
      </c>
      <c r="G293" s="21"/>
      <c r="H293" s="21">
        <v>45931</v>
      </c>
      <c r="I293" s="21">
        <v>46418</v>
      </c>
      <c r="J293" s="34">
        <f>K293/2</f>
        <v>11760</v>
      </c>
      <c r="K293" s="29">
        <v>23520</v>
      </c>
      <c r="L293" s="31"/>
    </row>
    <row r="294" spans="1:12" ht="12.75" customHeight="1" x14ac:dyDescent="0.25">
      <c r="A294" s="15"/>
      <c r="B294" s="32" t="s">
        <v>15</v>
      </c>
      <c r="C294" s="17" t="s">
        <v>36</v>
      </c>
      <c r="D294" s="17" t="s">
        <v>1148</v>
      </c>
      <c r="E294" s="17" t="s">
        <v>1148</v>
      </c>
      <c r="F294" s="17" t="s">
        <v>325</v>
      </c>
      <c r="G294" s="32"/>
      <c r="H294" s="21">
        <v>45744</v>
      </c>
      <c r="I294" s="21">
        <v>46473</v>
      </c>
      <c r="J294" s="34">
        <f>K294/2</f>
        <v>245844.5</v>
      </c>
      <c r="K294" s="34">
        <v>491689</v>
      </c>
      <c r="L294" s="31"/>
    </row>
    <row r="295" spans="1:12" x14ac:dyDescent="0.25">
      <c r="A295" s="15"/>
      <c r="B295" s="32" t="s">
        <v>15</v>
      </c>
      <c r="C295" s="17" t="s">
        <v>36</v>
      </c>
      <c r="D295" s="17" t="s">
        <v>877</v>
      </c>
      <c r="E295" s="17" t="s">
        <v>878</v>
      </c>
      <c r="F295" s="17" t="s">
        <v>879</v>
      </c>
      <c r="G295" s="21"/>
      <c r="H295" s="21">
        <v>45505</v>
      </c>
      <c r="I295" s="22">
        <v>46599</v>
      </c>
      <c r="J295" s="34">
        <f>K295/4</f>
        <v>125000</v>
      </c>
      <c r="K295" s="29">
        <v>500000</v>
      </c>
      <c r="L295" s="31">
        <v>12</v>
      </c>
    </row>
    <row r="296" spans="1:12" x14ac:dyDescent="0.25">
      <c r="A296" s="15"/>
      <c r="B296" s="32" t="s">
        <v>15</v>
      </c>
      <c r="C296" s="17" t="s">
        <v>36</v>
      </c>
      <c r="D296" s="17" t="s">
        <v>749</v>
      </c>
      <c r="E296" s="17" t="s">
        <v>749</v>
      </c>
      <c r="F296" s="17" t="s">
        <v>750</v>
      </c>
      <c r="G296" s="21"/>
      <c r="H296" s="21">
        <v>45506</v>
      </c>
      <c r="I296" s="22">
        <v>46600</v>
      </c>
      <c r="J296" s="34">
        <f>K296/3</f>
        <v>106666.66666666667</v>
      </c>
      <c r="K296" s="29">
        <v>320000</v>
      </c>
      <c r="L296" s="31"/>
    </row>
    <row r="297" spans="1:12" x14ac:dyDescent="0.25">
      <c r="A297" s="15"/>
      <c r="B297" s="32" t="s">
        <v>15</v>
      </c>
      <c r="C297" s="17" t="s">
        <v>36</v>
      </c>
      <c r="D297" s="17" t="s">
        <v>798</v>
      </c>
      <c r="E297" s="17" t="s">
        <v>798</v>
      </c>
      <c r="F297" s="17" t="s">
        <v>799</v>
      </c>
      <c r="G297" s="38" t="s">
        <v>800</v>
      </c>
      <c r="H297" s="21">
        <v>45576</v>
      </c>
      <c r="I297" s="22">
        <v>46671</v>
      </c>
      <c r="J297" s="34">
        <f>K297/3</f>
        <v>35000</v>
      </c>
      <c r="K297" s="29">
        <v>105000</v>
      </c>
      <c r="L297" s="31"/>
    </row>
    <row r="298" spans="1:12" x14ac:dyDescent="0.25">
      <c r="A298" s="15"/>
      <c r="B298" s="32" t="s">
        <v>15</v>
      </c>
      <c r="C298" s="17" t="s">
        <v>36</v>
      </c>
      <c r="D298" s="17" t="s">
        <v>511</v>
      </c>
      <c r="E298" s="17" t="s">
        <v>511</v>
      </c>
      <c r="F298" s="17" t="s">
        <v>512</v>
      </c>
      <c r="G298" s="21"/>
      <c r="H298" s="21">
        <v>45292</v>
      </c>
      <c r="I298" s="22">
        <v>46752</v>
      </c>
      <c r="J298" s="34">
        <f>K298/4</f>
        <v>60000</v>
      </c>
      <c r="K298" s="29">
        <v>240000</v>
      </c>
      <c r="L298" s="31"/>
    </row>
    <row r="299" spans="1:12" x14ac:dyDescent="0.25">
      <c r="A299" s="32"/>
      <c r="B299" s="32" t="s">
        <v>15</v>
      </c>
      <c r="C299" s="17" t="s">
        <v>36</v>
      </c>
      <c r="D299" s="17" t="s">
        <v>568</v>
      </c>
      <c r="E299" s="17" t="s">
        <v>569</v>
      </c>
      <c r="F299" s="17" t="s">
        <v>570</v>
      </c>
      <c r="G299" s="21"/>
      <c r="H299" s="21">
        <v>45323</v>
      </c>
      <c r="I299" s="22">
        <v>46811</v>
      </c>
      <c r="J299" s="34">
        <v>200000</v>
      </c>
      <c r="K299" s="29">
        <v>800000</v>
      </c>
      <c r="L299" s="31"/>
    </row>
    <row r="300" spans="1:12" ht="25.5" x14ac:dyDescent="0.25">
      <c r="A300" s="32" t="s">
        <v>886</v>
      </c>
      <c r="B300" s="32" t="s">
        <v>15</v>
      </c>
      <c r="C300" s="17" t="s">
        <v>36</v>
      </c>
      <c r="D300" s="17" t="s">
        <v>887</v>
      </c>
      <c r="E300" s="17" t="s">
        <v>888</v>
      </c>
      <c r="F300" s="17" t="s">
        <v>889</v>
      </c>
      <c r="G300" s="21"/>
      <c r="H300" s="21">
        <v>45748</v>
      </c>
      <c r="I300" s="22">
        <v>46843</v>
      </c>
      <c r="J300" s="34">
        <f>K300/4</f>
        <v>250000</v>
      </c>
      <c r="K300" s="29">
        <v>1000000</v>
      </c>
      <c r="L300" s="31">
        <v>12</v>
      </c>
    </row>
    <row r="301" spans="1:12" x14ac:dyDescent="0.25">
      <c r="A301" s="7"/>
      <c r="B301" s="7" t="s">
        <v>15</v>
      </c>
      <c r="C301" s="7" t="s">
        <v>36</v>
      </c>
      <c r="D301" s="7" t="s">
        <v>1246</v>
      </c>
      <c r="E301" s="7" t="s">
        <v>1246</v>
      </c>
      <c r="F301" s="20" t="s">
        <v>1247</v>
      </c>
      <c r="G301" s="21"/>
      <c r="H301" s="21">
        <v>46127</v>
      </c>
      <c r="I301" s="21">
        <v>46857</v>
      </c>
      <c r="J301" s="34">
        <f>K301/2</f>
        <v>27761.5</v>
      </c>
      <c r="K301" s="34">
        <v>55523</v>
      </c>
      <c r="L301" s="7"/>
    </row>
    <row r="302" spans="1:12" x14ac:dyDescent="0.25">
      <c r="A302" s="15"/>
      <c r="B302" s="32" t="s">
        <v>15</v>
      </c>
      <c r="C302" s="17" t="s">
        <v>36</v>
      </c>
      <c r="D302" s="17" t="s">
        <v>468</v>
      </c>
      <c r="E302" s="17" t="s">
        <v>468</v>
      </c>
      <c r="F302" s="17" t="s">
        <v>469</v>
      </c>
      <c r="G302" s="21"/>
      <c r="H302" s="21">
        <v>45189</v>
      </c>
      <c r="I302" s="22">
        <v>47016</v>
      </c>
      <c r="J302" s="34">
        <v>100000</v>
      </c>
      <c r="K302" s="29">
        <v>500000</v>
      </c>
      <c r="L302" s="31"/>
    </row>
    <row r="303" spans="1:12" x14ac:dyDescent="0.25">
      <c r="A303" s="16"/>
      <c r="B303" s="16" t="s">
        <v>17</v>
      </c>
      <c r="C303" s="15" t="s">
        <v>38</v>
      </c>
      <c r="D303" s="17" t="s">
        <v>509</v>
      </c>
      <c r="E303" s="17" t="s">
        <v>509</v>
      </c>
      <c r="F303" s="17" t="s">
        <v>456</v>
      </c>
      <c r="G303" s="17" t="s">
        <v>510</v>
      </c>
      <c r="H303" s="21">
        <v>45200</v>
      </c>
      <c r="I303" s="22">
        <v>46295</v>
      </c>
      <c r="J303" s="29">
        <f>K303/3</f>
        <v>31666.666666666668</v>
      </c>
      <c r="K303" s="29">
        <v>95000</v>
      </c>
      <c r="L303" s="31"/>
    </row>
    <row r="304" spans="1:12" x14ac:dyDescent="0.25">
      <c r="A304" s="15"/>
      <c r="B304" s="32" t="s">
        <v>17</v>
      </c>
      <c r="C304" s="15" t="s">
        <v>38</v>
      </c>
      <c r="D304" s="32" t="s">
        <v>784</v>
      </c>
      <c r="E304" s="32" t="s">
        <v>784</v>
      </c>
      <c r="F304" s="17" t="s">
        <v>416</v>
      </c>
      <c r="G304" s="21"/>
      <c r="H304" s="21">
        <v>45566</v>
      </c>
      <c r="I304" s="22">
        <v>46660</v>
      </c>
      <c r="J304" s="34">
        <f>K304/3</f>
        <v>14045.666666666666</v>
      </c>
      <c r="K304" s="29">
        <v>42137</v>
      </c>
      <c r="L304" s="31"/>
    </row>
    <row r="305" spans="1:12" x14ac:dyDescent="0.25">
      <c r="A305" s="15"/>
      <c r="B305" s="15" t="s">
        <v>17</v>
      </c>
      <c r="C305" s="15" t="s">
        <v>38</v>
      </c>
      <c r="D305" s="11" t="s">
        <v>785</v>
      </c>
      <c r="E305" s="17" t="s">
        <v>785</v>
      </c>
      <c r="F305" s="17" t="s">
        <v>786</v>
      </c>
      <c r="G305" s="21"/>
      <c r="H305" s="21">
        <v>45566</v>
      </c>
      <c r="I305" s="22">
        <v>46660</v>
      </c>
      <c r="J305" s="29">
        <f>K305/3</f>
        <v>5997.666666666667</v>
      </c>
      <c r="K305" s="29">
        <v>17993</v>
      </c>
      <c r="L305" s="31"/>
    </row>
    <row r="306" spans="1:12" ht="25.5" x14ac:dyDescent="0.25">
      <c r="A306" s="16"/>
      <c r="B306" s="16" t="s">
        <v>17</v>
      </c>
      <c r="C306" s="15" t="s">
        <v>38</v>
      </c>
      <c r="D306" s="20" t="s">
        <v>1113</v>
      </c>
      <c r="E306" s="17" t="s">
        <v>1114</v>
      </c>
      <c r="F306" s="17" t="s">
        <v>456</v>
      </c>
      <c r="G306" s="17" t="s">
        <v>510</v>
      </c>
      <c r="H306" s="21">
        <v>45962</v>
      </c>
      <c r="I306" s="21">
        <v>47422</v>
      </c>
      <c r="J306" s="34">
        <f>K306/4</f>
        <v>27891.25</v>
      </c>
      <c r="K306" s="34">
        <v>111565</v>
      </c>
      <c r="L306" s="31"/>
    </row>
    <row r="307" spans="1:12" x14ac:dyDescent="0.25">
      <c r="A307" s="15"/>
      <c r="B307" s="32" t="s">
        <v>17</v>
      </c>
      <c r="C307" s="15" t="s">
        <v>39</v>
      </c>
      <c r="D307" s="17" t="s">
        <v>455</v>
      </c>
      <c r="E307" s="17" t="s">
        <v>455</v>
      </c>
      <c r="F307" s="17" t="s">
        <v>456</v>
      </c>
      <c r="G307" s="21"/>
      <c r="H307" s="21">
        <v>45139</v>
      </c>
      <c r="I307" s="22">
        <v>46234</v>
      </c>
      <c r="J307" s="29">
        <v>120000</v>
      </c>
      <c r="K307" s="29">
        <v>480000</v>
      </c>
      <c r="L307" s="31">
        <v>12</v>
      </c>
    </row>
    <row r="308" spans="1:12" ht="25.5" x14ac:dyDescent="0.25">
      <c r="A308" s="15"/>
      <c r="B308" s="32" t="s">
        <v>17</v>
      </c>
      <c r="C308" s="17" t="s">
        <v>39</v>
      </c>
      <c r="D308" s="17" t="s">
        <v>618</v>
      </c>
      <c r="E308" s="17" t="s">
        <v>619</v>
      </c>
      <c r="F308" s="17" t="s">
        <v>620</v>
      </c>
      <c r="G308" s="21"/>
      <c r="H308" s="21">
        <v>45536</v>
      </c>
      <c r="I308" s="22">
        <v>46265</v>
      </c>
      <c r="J308" s="34">
        <f>K308/3</f>
        <v>9666.6666666666661</v>
      </c>
      <c r="K308" s="29">
        <v>29000</v>
      </c>
      <c r="L308" s="31"/>
    </row>
    <row r="309" spans="1:12" ht="25.5" x14ac:dyDescent="0.25">
      <c r="A309" s="7"/>
      <c r="B309" s="7" t="s">
        <v>17</v>
      </c>
      <c r="C309" s="7" t="s">
        <v>39</v>
      </c>
      <c r="D309" s="7" t="s">
        <v>731</v>
      </c>
      <c r="E309" s="20" t="s">
        <v>732</v>
      </c>
      <c r="F309" s="20" t="s">
        <v>1075</v>
      </c>
      <c r="G309" s="21"/>
      <c r="H309" s="21">
        <v>45901</v>
      </c>
      <c r="I309" s="21">
        <v>46265</v>
      </c>
      <c r="J309" s="34">
        <v>69834</v>
      </c>
      <c r="K309" s="34">
        <v>69834</v>
      </c>
      <c r="L309" s="7"/>
    </row>
    <row r="310" spans="1:12" x14ac:dyDescent="0.25">
      <c r="A310" s="7"/>
      <c r="B310" s="7" t="s">
        <v>17</v>
      </c>
      <c r="C310" s="7" t="s">
        <v>39</v>
      </c>
      <c r="D310" s="20" t="s">
        <v>1090</v>
      </c>
      <c r="E310" s="7" t="s">
        <v>1093</v>
      </c>
      <c r="F310" s="20" t="s">
        <v>1091</v>
      </c>
      <c r="G310" s="21"/>
      <c r="H310" s="21">
        <v>45931</v>
      </c>
      <c r="I310" s="21">
        <v>46295</v>
      </c>
      <c r="J310" s="34">
        <f>K310/3</f>
        <v>21000</v>
      </c>
      <c r="K310" s="34">
        <v>63000</v>
      </c>
      <c r="L310" s="7">
        <v>24</v>
      </c>
    </row>
    <row r="311" spans="1:12" x14ac:dyDescent="0.25">
      <c r="A311" s="32"/>
      <c r="B311" s="32" t="s">
        <v>17</v>
      </c>
      <c r="C311" s="17" t="s">
        <v>39</v>
      </c>
      <c r="D311" s="17" t="s">
        <v>847</v>
      </c>
      <c r="E311" s="17" t="s">
        <v>847</v>
      </c>
      <c r="F311" s="17" t="s">
        <v>848</v>
      </c>
      <c r="G311" s="21"/>
      <c r="H311" s="21">
        <v>45658</v>
      </c>
      <c r="I311" s="22">
        <v>46387</v>
      </c>
      <c r="J311" s="29" t="s">
        <v>849</v>
      </c>
      <c r="K311" s="29" t="s">
        <v>850</v>
      </c>
      <c r="L311" s="31"/>
    </row>
    <row r="312" spans="1:12" x14ac:dyDescent="0.25">
      <c r="A312" s="15"/>
      <c r="B312" s="32" t="s">
        <v>17</v>
      </c>
      <c r="C312" s="17" t="s">
        <v>39</v>
      </c>
      <c r="D312" s="17" t="s">
        <v>858</v>
      </c>
      <c r="E312" s="17" t="s">
        <v>858</v>
      </c>
      <c r="F312" s="17" t="s">
        <v>859</v>
      </c>
      <c r="G312" s="21"/>
      <c r="H312" s="21">
        <v>46023</v>
      </c>
      <c r="I312" s="22">
        <v>46387</v>
      </c>
      <c r="J312" s="29">
        <v>38612</v>
      </c>
      <c r="K312" s="29">
        <v>38612</v>
      </c>
      <c r="L312" s="31"/>
    </row>
    <row r="313" spans="1:12" x14ac:dyDescent="0.25">
      <c r="A313" s="15"/>
      <c r="B313" s="32" t="s">
        <v>17</v>
      </c>
      <c r="C313" s="17" t="s">
        <v>39</v>
      </c>
      <c r="D313" s="7" t="s">
        <v>1167</v>
      </c>
      <c r="E313" s="7" t="s">
        <v>1167</v>
      </c>
      <c r="F313" s="17" t="s">
        <v>883</v>
      </c>
      <c r="G313" s="21"/>
      <c r="H313" s="21">
        <v>46023</v>
      </c>
      <c r="I313" s="21">
        <v>46387</v>
      </c>
      <c r="J313" s="34">
        <v>14130</v>
      </c>
      <c r="K313" s="34">
        <v>14130</v>
      </c>
      <c r="L313" s="31"/>
    </row>
    <row r="314" spans="1:12" x14ac:dyDescent="0.25">
      <c r="A314" s="15"/>
      <c r="B314" s="16" t="s">
        <v>17</v>
      </c>
      <c r="C314" s="11" t="s">
        <v>39</v>
      </c>
      <c r="D314" s="7" t="s">
        <v>1168</v>
      </c>
      <c r="E314" s="7" t="s">
        <v>1168</v>
      </c>
      <c r="F314" s="17" t="s">
        <v>859</v>
      </c>
      <c r="G314" s="21"/>
      <c r="H314" s="21">
        <v>46053</v>
      </c>
      <c r="I314" s="21">
        <v>46417</v>
      </c>
      <c r="J314" s="34">
        <v>14888</v>
      </c>
      <c r="K314" s="34">
        <v>14888</v>
      </c>
      <c r="L314" s="31"/>
    </row>
    <row r="315" spans="1:12" x14ac:dyDescent="0.25">
      <c r="A315" s="7"/>
      <c r="B315" s="32" t="s">
        <v>17</v>
      </c>
      <c r="C315" s="17" t="s">
        <v>39</v>
      </c>
      <c r="D315" s="17" t="s">
        <v>895</v>
      </c>
      <c r="E315" s="17" t="s">
        <v>895</v>
      </c>
      <c r="F315" s="17" t="s">
        <v>896</v>
      </c>
      <c r="G315" s="7"/>
      <c r="H315" s="21">
        <v>46174</v>
      </c>
      <c r="I315" s="21">
        <v>46538</v>
      </c>
      <c r="J315" s="34">
        <v>13164</v>
      </c>
      <c r="K315" s="34">
        <v>13164</v>
      </c>
      <c r="L315" s="7"/>
    </row>
    <row r="316" spans="1:12" ht="25.5" x14ac:dyDescent="0.25">
      <c r="A316" s="15"/>
      <c r="B316" s="32" t="s">
        <v>17</v>
      </c>
      <c r="C316" s="15" t="s">
        <v>39</v>
      </c>
      <c r="D316" s="20" t="s">
        <v>1120</v>
      </c>
      <c r="E316" s="17" t="s">
        <v>1121</v>
      </c>
      <c r="F316" s="17" t="s">
        <v>237</v>
      </c>
      <c r="G316" s="40" t="s">
        <v>238</v>
      </c>
      <c r="H316" s="21">
        <v>45944</v>
      </c>
      <c r="I316" s="22">
        <v>46673</v>
      </c>
      <c r="J316" s="34">
        <f>K316/2</f>
        <v>26748</v>
      </c>
      <c r="K316" s="34">
        <v>53496</v>
      </c>
      <c r="L316" s="31"/>
    </row>
    <row r="317" spans="1:12" x14ac:dyDescent="0.25">
      <c r="A317" s="15"/>
      <c r="B317" s="16" t="s">
        <v>17</v>
      </c>
      <c r="C317" s="11" t="s">
        <v>39</v>
      </c>
      <c r="D317" s="11" t="s">
        <v>863</v>
      </c>
      <c r="E317" s="17" t="s">
        <v>863</v>
      </c>
      <c r="F317" s="17" t="s">
        <v>864</v>
      </c>
      <c r="G317" s="38" t="s">
        <v>865</v>
      </c>
      <c r="H317" s="21">
        <v>45658</v>
      </c>
      <c r="I317" s="22">
        <v>46752</v>
      </c>
      <c r="J317" s="34">
        <f>K317/3</f>
        <v>692333.33333333337</v>
      </c>
      <c r="K317" s="29">
        <v>2077000</v>
      </c>
      <c r="L317" s="31"/>
    </row>
    <row r="318" spans="1:12" x14ac:dyDescent="0.25">
      <c r="A318" s="7"/>
      <c r="B318" s="16" t="s">
        <v>17</v>
      </c>
      <c r="C318" s="11" t="s">
        <v>39</v>
      </c>
      <c r="D318" s="11" t="s">
        <v>897</v>
      </c>
      <c r="E318" s="17" t="s">
        <v>897</v>
      </c>
      <c r="F318" s="17" t="s">
        <v>786</v>
      </c>
      <c r="G318" s="7"/>
      <c r="H318" s="21">
        <v>46113</v>
      </c>
      <c r="I318" s="21">
        <v>46752</v>
      </c>
      <c r="J318" s="34">
        <v>18884</v>
      </c>
      <c r="K318" s="34">
        <v>32977</v>
      </c>
      <c r="L318" s="7"/>
    </row>
    <row r="319" spans="1:12" x14ac:dyDescent="0.25">
      <c r="A319" s="15"/>
      <c r="B319" s="16" t="s">
        <v>17</v>
      </c>
      <c r="C319" s="11" t="s">
        <v>39</v>
      </c>
      <c r="D319" s="17" t="s">
        <v>866</v>
      </c>
      <c r="E319" s="17" t="s">
        <v>866</v>
      </c>
      <c r="F319" s="17" t="s">
        <v>867</v>
      </c>
      <c r="G319" s="32"/>
      <c r="H319" s="21">
        <v>46053</v>
      </c>
      <c r="I319" s="21">
        <v>46782</v>
      </c>
      <c r="J319" s="29">
        <v>11000</v>
      </c>
      <c r="K319" s="29">
        <v>22000</v>
      </c>
      <c r="L319" s="31"/>
    </row>
    <row r="320" spans="1:12" ht="25.5" x14ac:dyDescent="0.25">
      <c r="A320" s="7"/>
      <c r="B320" s="7" t="s">
        <v>17</v>
      </c>
      <c r="C320" s="7" t="s">
        <v>39</v>
      </c>
      <c r="D320" s="7" t="s">
        <v>1024</v>
      </c>
      <c r="E320" s="20" t="s">
        <v>1025</v>
      </c>
      <c r="F320" s="20" t="s">
        <v>456</v>
      </c>
      <c r="G320" s="21"/>
      <c r="H320" s="21">
        <v>45870</v>
      </c>
      <c r="I320" s="21">
        <v>46965</v>
      </c>
      <c r="J320" s="34">
        <f>K320/3</f>
        <v>6622</v>
      </c>
      <c r="K320" s="34">
        <v>19866</v>
      </c>
      <c r="L320" s="7"/>
    </row>
    <row r="321" spans="1:12" ht="38.25" x14ac:dyDescent="0.25">
      <c r="A321" s="7"/>
      <c r="B321" s="7" t="s">
        <v>17</v>
      </c>
      <c r="C321" s="7" t="s">
        <v>39</v>
      </c>
      <c r="D321" s="20" t="s">
        <v>1073</v>
      </c>
      <c r="E321" s="20" t="s">
        <v>1074</v>
      </c>
      <c r="F321" s="20" t="s">
        <v>1076</v>
      </c>
      <c r="G321" s="21"/>
      <c r="H321" s="21">
        <v>45922</v>
      </c>
      <c r="I321" s="21">
        <v>46986</v>
      </c>
      <c r="J321" s="34">
        <f>K321/3</f>
        <v>35660</v>
      </c>
      <c r="K321" s="34">
        <v>106980</v>
      </c>
      <c r="L321" s="7"/>
    </row>
    <row r="322" spans="1:12" ht="25.5" x14ac:dyDescent="0.25">
      <c r="A322" s="15"/>
      <c r="B322" s="16" t="s">
        <v>17</v>
      </c>
      <c r="C322" s="11" t="s">
        <v>39</v>
      </c>
      <c r="D322" s="17" t="s">
        <v>207</v>
      </c>
      <c r="E322" s="17" t="s">
        <v>1044</v>
      </c>
      <c r="F322" s="17" t="s">
        <v>166</v>
      </c>
      <c r="G322" s="21"/>
      <c r="H322" s="21">
        <v>45901</v>
      </c>
      <c r="I322" s="22">
        <v>46996</v>
      </c>
      <c r="J322" s="29">
        <f>K322/3</f>
        <v>170967.66666666666</v>
      </c>
      <c r="K322" s="29">
        <v>512903</v>
      </c>
      <c r="L322" s="31"/>
    </row>
    <row r="323" spans="1:12" x14ac:dyDescent="0.25">
      <c r="A323" s="15"/>
      <c r="B323" s="32" t="s">
        <v>17</v>
      </c>
      <c r="C323" s="17" t="s">
        <v>39</v>
      </c>
      <c r="D323" s="17" t="s">
        <v>488</v>
      </c>
      <c r="E323" s="17" t="s">
        <v>1096</v>
      </c>
      <c r="F323" s="17" t="s">
        <v>1097</v>
      </c>
      <c r="G323" s="21"/>
      <c r="H323" s="21">
        <v>45901</v>
      </c>
      <c r="I323" s="22">
        <v>46996</v>
      </c>
      <c r="J323" s="29">
        <f>K323/5</f>
        <v>80000</v>
      </c>
      <c r="K323" s="29">
        <v>400000</v>
      </c>
      <c r="L323" s="31">
        <v>24</v>
      </c>
    </row>
    <row r="324" spans="1:12" ht="25.5" x14ac:dyDescent="0.25">
      <c r="A324" s="7"/>
      <c r="B324" s="7" t="s">
        <v>17</v>
      </c>
      <c r="C324" s="7" t="s">
        <v>39</v>
      </c>
      <c r="D324" s="7" t="s">
        <v>1071</v>
      </c>
      <c r="E324" s="20" t="s">
        <v>1072</v>
      </c>
      <c r="F324" s="20" t="s">
        <v>933</v>
      </c>
      <c r="G324" s="21"/>
      <c r="H324" s="21">
        <v>45915</v>
      </c>
      <c r="I324" s="21">
        <v>47010</v>
      </c>
      <c r="J324" s="34">
        <f>K324/3</f>
        <v>11448.333333333334</v>
      </c>
      <c r="K324" s="34">
        <v>34345</v>
      </c>
      <c r="L324" s="7"/>
    </row>
    <row r="325" spans="1:12" x14ac:dyDescent="0.25">
      <c r="A325" s="15"/>
      <c r="B325" s="16" t="s">
        <v>17</v>
      </c>
      <c r="C325" s="11" t="s">
        <v>39</v>
      </c>
      <c r="D325" s="11" t="s">
        <v>797</v>
      </c>
      <c r="E325" s="17" t="s">
        <v>977</v>
      </c>
      <c r="F325" s="17" t="s">
        <v>218</v>
      </c>
      <c r="G325" s="21"/>
      <c r="H325" s="21">
        <v>45931</v>
      </c>
      <c r="I325" s="22">
        <v>47026</v>
      </c>
      <c r="J325" s="29">
        <v>13500</v>
      </c>
      <c r="K325" s="29">
        <v>40287</v>
      </c>
      <c r="L325" s="31"/>
    </row>
    <row r="326" spans="1:12" ht="25.5" x14ac:dyDescent="0.25">
      <c r="A326" s="7"/>
      <c r="B326" s="7" t="s">
        <v>17</v>
      </c>
      <c r="C326" s="7" t="s">
        <v>39</v>
      </c>
      <c r="D326" s="20" t="s">
        <v>1092</v>
      </c>
      <c r="E326" s="7" t="s">
        <v>1094</v>
      </c>
      <c r="F326" s="20" t="s">
        <v>236</v>
      </c>
      <c r="G326" s="21"/>
      <c r="H326" s="21">
        <v>45931</v>
      </c>
      <c r="I326" s="21">
        <v>47026</v>
      </c>
      <c r="J326" s="34">
        <f>K326/3</f>
        <v>79013</v>
      </c>
      <c r="K326" s="34">
        <v>237039</v>
      </c>
      <c r="L326" s="7"/>
    </row>
    <row r="327" spans="1:12" x14ac:dyDescent="0.25">
      <c r="A327" s="15"/>
      <c r="B327" s="32" t="s">
        <v>17</v>
      </c>
      <c r="C327" s="17" t="s">
        <v>39</v>
      </c>
      <c r="D327" s="20" t="s">
        <v>1130</v>
      </c>
      <c r="E327" s="17" t="s">
        <v>1131</v>
      </c>
      <c r="F327" s="17" t="s">
        <v>140</v>
      </c>
      <c r="G327" s="36" t="s">
        <v>1132</v>
      </c>
      <c r="H327" s="21">
        <v>45931</v>
      </c>
      <c r="I327" s="22">
        <v>47026</v>
      </c>
      <c r="J327" s="34">
        <f>K327/3</f>
        <v>70724.666666666672</v>
      </c>
      <c r="K327" s="29">
        <v>212174</v>
      </c>
      <c r="L327" s="31"/>
    </row>
    <row r="328" spans="1:12" ht="38.25" x14ac:dyDescent="0.25">
      <c r="A328" s="15"/>
      <c r="B328" s="32" t="s">
        <v>17</v>
      </c>
      <c r="C328" s="17" t="s">
        <v>39</v>
      </c>
      <c r="D328" s="20" t="s">
        <v>1205</v>
      </c>
      <c r="E328" s="17" t="s">
        <v>1206</v>
      </c>
      <c r="F328" s="17" t="s">
        <v>155</v>
      </c>
      <c r="G328" s="17" t="s">
        <v>156</v>
      </c>
      <c r="H328" s="21">
        <v>46023</v>
      </c>
      <c r="I328" s="22">
        <v>47118</v>
      </c>
      <c r="J328" s="29">
        <f>K328/3</f>
        <v>250000</v>
      </c>
      <c r="K328" s="29">
        <v>750000</v>
      </c>
      <c r="L328" s="31"/>
    </row>
    <row r="329" spans="1:12" ht="25.5" x14ac:dyDescent="0.25">
      <c r="A329" s="7"/>
      <c r="B329" s="7" t="s">
        <v>17</v>
      </c>
      <c r="C329" s="7" t="s">
        <v>39</v>
      </c>
      <c r="D329" s="20" t="s">
        <v>1214</v>
      </c>
      <c r="E329" s="20" t="s">
        <v>1214</v>
      </c>
      <c r="F329" s="20" t="s">
        <v>1215</v>
      </c>
      <c r="G329" s="38" t="s">
        <v>1216</v>
      </c>
      <c r="H329" s="21">
        <v>46082</v>
      </c>
      <c r="I329" s="21">
        <v>47391</v>
      </c>
      <c r="J329" s="34">
        <v>10000</v>
      </c>
      <c r="K329" s="34">
        <v>30000</v>
      </c>
      <c r="L329" s="7"/>
    </row>
    <row r="330" spans="1:12" x14ac:dyDescent="0.25">
      <c r="A330" s="10"/>
      <c r="B330" s="16" t="s">
        <v>17</v>
      </c>
      <c r="C330" s="11" t="s">
        <v>39</v>
      </c>
      <c r="D330" s="17" t="s">
        <v>415</v>
      </c>
      <c r="E330" s="17" t="s">
        <v>415</v>
      </c>
      <c r="F330" s="17" t="s">
        <v>416</v>
      </c>
      <c r="G330" s="45" t="s">
        <v>417</v>
      </c>
      <c r="H330" s="21">
        <v>45216</v>
      </c>
      <c r="I330" s="22">
        <v>47772</v>
      </c>
      <c r="J330" s="18">
        <v>38000</v>
      </c>
      <c r="K330" s="19">
        <v>191522</v>
      </c>
      <c r="L330" s="14"/>
    </row>
    <row r="331" spans="1:12" ht="63.75" x14ac:dyDescent="0.25">
      <c r="A331" s="7"/>
      <c r="B331" s="32" t="s">
        <v>17</v>
      </c>
      <c r="C331" s="15" t="s">
        <v>39</v>
      </c>
      <c r="D331" s="17" t="s">
        <v>571</v>
      </c>
      <c r="E331" s="17" t="s">
        <v>572</v>
      </c>
      <c r="F331" s="17" t="s">
        <v>573</v>
      </c>
      <c r="G331" s="7"/>
      <c r="H331" s="21">
        <v>46122</v>
      </c>
      <c r="I331" s="21">
        <v>47947</v>
      </c>
      <c r="J331" s="34">
        <f>K331/5</f>
        <v>17771</v>
      </c>
      <c r="K331" s="34">
        <v>88855</v>
      </c>
      <c r="L331" s="7"/>
    </row>
    <row r="332" spans="1:12" x14ac:dyDescent="0.25">
      <c r="A332" s="7"/>
      <c r="B332" s="16" t="s">
        <v>17</v>
      </c>
      <c r="C332" s="11" t="s">
        <v>40</v>
      </c>
      <c r="D332" s="17" t="s">
        <v>303</v>
      </c>
      <c r="E332" s="17" t="s">
        <v>303</v>
      </c>
      <c r="F332" s="17" t="s">
        <v>304</v>
      </c>
      <c r="G332" s="7"/>
      <c r="H332" s="21">
        <v>46113</v>
      </c>
      <c r="I332" s="21">
        <v>46599</v>
      </c>
      <c r="J332" s="34">
        <f>K332/16*12</f>
        <v>58151.25</v>
      </c>
      <c r="K332" s="34">
        <v>77535</v>
      </c>
      <c r="L332" s="7"/>
    </row>
    <row r="333" spans="1:12" ht="25.5" x14ac:dyDescent="0.25">
      <c r="A333" s="7"/>
      <c r="B333" s="7" t="s">
        <v>17</v>
      </c>
      <c r="C333" s="7" t="s">
        <v>40</v>
      </c>
      <c r="D333" s="7" t="s">
        <v>1272</v>
      </c>
      <c r="E333" s="20" t="s">
        <v>1274</v>
      </c>
      <c r="F333" s="20" t="s">
        <v>1273</v>
      </c>
      <c r="G333" s="21"/>
      <c r="H333" s="21">
        <v>46235</v>
      </c>
      <c r="I333" s="21">
        <v>46599</v>
      </c>
      <c r="J333" s="34">
        <v>54815</v>
      </c>
      <c r="K333" s="34">
        <v>54815</v>
      </c>
      <c r="L333" s="7"/>
    </row>
    <row r="334" spans="1:12" ht="38.25" x14ac:dyDescent="0.25">
      <c r="A334" s="10" t="s">
        <v>916</v>
      </c>
      <c r="B334" s="11" t="s">
        <v>17</v>
      </c>
      <c r="C334" s="11" t="s">
        <v>40</v>
      </c>
      <c r="D334" s="11" t="s">
        <v>917</v>
      </c>
      <c r="E334" s="17" t="s">
        <v>918</v>
      </c>
      <c r="F334" s="17" t="s">
        <v>919</v>
      </c>
      <c r="G334" s="17">
        <v>3940169</v>
      </c>
      <c r="H334" s="13">
        <v>45748</v>
      </c>
      <c r="I334" s="13">
        <v>47573</v>
      </c>
      <c r="J334" s="18">
        <v>138000</v>
      </c>
      <c r="K334" s="19">
        <v>689614</v>
      </c>
      <c r="L334" s="14"/>
    </row>
    <row r="335" spans="1:12" ht="25.5" x14ac:dyDescent="0.25">
      <c r="A335" s="32" t="s">
        <v>350</v>
      </c>
      <c r="B335" s="32" t="s">
        <v>27</v>
      </c>
      <c r="C335" s="17" t="s">
        <v>27</v>
      </c>
      <c r="D335" s="17" t="s">
        <v>351</v>
      </c>
      <c r="E335" s="17" t="s">
        <v>351</v>
      </c>
      <c r="F335" s="17" t="s">
        <v>352</v>
      </c>
      <c r="G335" s="21"/>
      <c r="H335" s="21">
        <v>45108</v>
      </c>
      <c r="I335" s="22">
        <v>46203</v>
      </c>
      <c r="J335" s="34">
        <f>K335/4</f>
        <v>220000</v>
      </c>
      <c r="K335" s="29">
        <v>880000</v>
      </c>
      <c r="L335" s="31">
        <v>12</v>
      </c>
    </row>
    <row r="336" spans="1:12" ht="25.5" x14ac:dyDescent="0.25">
      <c r="A336" s="15"/>
      <c r="B336" s="32" t="s">
        <v>27</v>
      </c>
      <c r="C336" s="17" t="s">
        <v>27</v>
      </c>
      <c r="D336" s="17" t="s">
        <v>195</v>
      </c>
      <c r="E336" s="17" t="s">
        <v>195</v>
      </c>
      <c r="F336" s="17" t="s">
        <v>196</v>
      </c>
      <c r="G336" s="21"/>
      <c r="H336" s="21">
        <v>44774</v>
      </c>
      <c r="I336" s="22">
        <v>46234</v>
      </c>
      <c r="J336" s="34">
        <f>K336/4</f>
        <v>10000</v>
      </c>
      <c r="K336" s="29">
        <v>40000</v>
      </c>
      <c r="L336" s="31"/>
    </row>
    <row r="337" spans="1:12" ht="12.75" customHeight="1" x14ac:dyDescent="0.2">
      <c r="A337" s="7"/>
      <c r="B337" s="9" t="s">
        <v>27</v>
      </c>
      <c r="C337" s="9" t="s">
        <v>27</v>
      </c>
      <c r="D337" s="9" t="s">
        <v>1155</v>
      </c>
      <c r="E337" s="9" t="s">
        <v>1155</v>
      </c>
      <c r="F337" s="66" t="s">
        <v>1156</v>
      </c>
      <c r="G337" s="38" t="s">
        <v>1157</v>
      </c>
      <c r="H337" s="61">
        <v>45962</v>
      </c>
      <c r="I337" s="61">
        <v>46234</v>
      </c>
      <c r="J337" s="35">
        <v>14284</v>
      </c>
      <c r="K337" s="35">
        <v>14284</v>
      </c>
      <c r="L337" s="7"/>
    </row>
    <row r="338" spans="1:12" ht="25.5" x14ac:dyDescent="0.25">
      <c r="A338" s="32" t="s">
        <v>344</v>
      </c>
      <c r="B338" s="7" t="s">
        <v>27</v>
      </c>
      <c r="C338" s="7" t="s">
        <v>27</v>
      </c>
      <c r="D338" s="17" t="s">
        <v>345</v>
      </c>
      <c r="E338" s="17" t="s">
        <v>346</v>
      </c>
      <c r="F338" s="17" t="s">
        <v>347</v>
      </c>
      <c r="G338" s="42">
        <v>6442735</v>
      </c>
      <c r="H338" s="21">
        <v>45078</v>
      </c>
      <c r="I338" s="22">
        <v>46538</v>
      </c>
      <c r="J338" s="34">
        <f>K338/4</f>
        <v>57250</v>
      </c>
      <c r="K338" s="29">
        <v>229000</v>
      </c>
      <c r="L338" s="31"/>
    </row>
    <row r="339" spans="1:12" x14ac:dyDescent="0.25">
      <c r="A339" s="32" t="s">
        <v>185</v>
      </c>
      <c r="B339" s="7" t="s">
        <v>27</v>
      </c>
      <c r="C339" s="7" t="s">
        <v>27</v>
      </c>
      <c r="D339" s="17" t="s">
        <v>186</v>
      </c>
      <c r="E339" s="17" t="s">
        <v>187</v>
      </c>
      <c r="F339" s="17" t="s">
        <v>188</v>
      </c>
      <c r="G339" s="38" t="s">
        <v>189</v>
      </c>
      <c r="H339" s="21">
        <v>44927</v>
      </c>
      <c r="I339" s="22">
        <v>46752</v>
      </c>
      <c r="J339" s="34">
        <f>K339/12</f>
        <v>62856.166666666664</v>
      </c>
      <c r="K339" s="29">
        <v>754274</v>
      </c>
      <c r="L339" s="31"/>
    </row>
    <row r="340" spans="1:12" x14ac:dyDescent="0.25">
      <c r="A340" s="7" t="s">
        <v>1031</v>
      </c>
      <c r="B340" s="7" t="s">
        <v>27</v>
      </c>
      <c r="C340" s="7" t="s">
        <v>27</v>
      </c>
      <c r="D340" s="7" t="s">
        <v>1032</v>
      </c>
      <c r="E340" s="7" t="s">
        <v>1032</v>
      </c>
      <c r="F340" s="20" t="s">
        <v>1033</v>
      </c>
      <c r="G340" s="36" t="s">
        <v>1034</v>
      </c>
      <c r="H340" s="21">
        <v>45870</v>
      </c>
      <c r="I340" s="21">
        <v>46965</v>
      </c>
      <c r="J340" s="34">
        <v>25000</v>
      </c>
      <c r="K340" s="34">
        <v>100000</v>
      </c>
      <c r="L340" s="7">
        <v>12</v>
      </c>
    </row>
    <row r="341" spans="1:12" x14ac:dyDescent="0.25">
      <c r="A341" s="7"/>
      <c r="B341" s="7" t="s">
        <v>19</v>
      </c>
      <c r="C341" s="7" t="s">
        <v>41</v>
      </c>
      <c r="D341" s="7" t="s">
        <v>1193</v>
      </c>
      <c r="E341" s="7" t="s">
        <v>1193</v>
      </c>
      <c r="F341" s="20" t="s">
        <v>1195</v>
      </c>
      <c r="G341" s="7"/>
      <c r="H341" s="21">
        <v>46082</v>
      </c>
      <c r="I341" s="21">
        <v>46446</v>
      </c>
      <c r="J341" s="34">
        <v>83000</v>
      </c>
      <c r="K341" s="34">
        <v>83000</v>
      </c>
      <c r="L341" s="7"/>
    </row>
    <row r="342" spans="1:12" ht="25.5" x14ac:dyDescent="0.25">
      <c r="A342" s="7" t="s">
        <v>1192</v>
      </c>
      <c r="B342" s="7" t="s">
        <v>19</v>
      </c>
      <c r="C342" s="7" t="s">
        <v>41</v>
      </c>
      <c r="D342" s="7" t="s">
        <v>1193</v>
      </c>
      <c r="E342" s="7" t="s">
        <v>1193</v>
      </c>
      <c r="F342" s="20" t="s">
        <v>1194</v>
      </c>
      <c r="G342" s="21"/>
      <c r="H342" s="21">
        <v>46082</v>
      </c>
      <c r="I342" s="21">
        <v>47177</v>
      </c>
      <c r="J342" s="34">
        <f>K342/4</f>
        <v>120000</v>
      </c>
      <c r="K342" s="34">
        <v>480000</v>
      </c>
      <c r="L342" s="7">
        <v>12</v>
      </c>
    </row>
    <row r="343" spans="1:12" x14ac:dyDescent="0.25">
      <c r="A343" s="32" t="s">
        <v>584</v>
      </c>
      <c r="B343" s="32" t="s">
        <v>19</v>
      </c>
      <c r="C343" s="17" t="s">
        <v>42</v>
      </c>
      <c r="D343" s="17" t="s">
        <v>585</v>
      </c>
      <c r="E343" s="17" t="s">
        <v>585</v>
      </c>
      <c r="F343" s="17" t="s">
        <v>586</v>
      </c>
      <c r="G343" s="36" t="s">
        <v>587</v>
      </c>
      <c r="H343" s="21">
        <v>45383</v>
      </c>
      <c r="I343" s="22">
        <v>46477</v>
      </c>
      <c r="J343" s="34">
        <v>30000</v>
      </c>
      <c r="K343" s="29">
        <v>90000</v>
      </c>
      <c r="L343" s="31"/>
    </row>
    <row r="344" spans="1:12" x14ac:dyDescent="0.25">
      <c r="A344" s="32" t="s">
        <v>922</v>
      </c>
      <c r="B344" s="32" t="s">
        <v>19</v>
      </c>
      <c r="C344" s="17" t="s">
        <v>42</v>
      </c>
      <c r="D344" s="17" t="s">
        <v>923</v>
      </c>
      <c r="E344" s="17" t="s">
        <v>923</v>
      </c>
      <c r="F344" s="17" t="s">
        <v>924</v>
      </c>
      <c r="G344" s="38" t="s">
        <v>925</v>
      </c>
      <c r="H344" s="21">
        <v>45778</v>
      </c>
      <c r="I344" s="22">
        <v>46507</v>
      </c>
      <c r="J344" s="34">
        <f>K344/4</f>
        <v>40000</v>
      </c>
      <c r="K344" s="29">
        <v>160000</v>
      </c>
      <c r="L344" s="31">
        <v>24</v>
      </c>
    </row>
    <row r="345" spans="1:12" x14ac:dyDescent="0.25">
      <c r="A345" s="32" t="s">
        <v>686</v>
      </c>
      <c r="B345" s="32" t="s">
        <v>21</v>
      </c>
      <c r="C345" s="17" t="s">
        <v>43</v>
      </c>
      <c r="D345" s="17" t="s">
        <v>687</v>
      </c>
      <c r="E345" s="17" t="s">
        <v>687</v>
      </c>
      <c r="F345" s="17" t="s">
        <v>688</v>
      </c>
      <c r="G345" s="21"/>
      <c r="H345" s="21">
        <v>45536</v>
      </c>
      <c r="I345" s="22">
        <v>46265</v>
      </c>
      <c r="J345" s="34">
        <f>K345/4</f>
        <v>106000</v>
      </c>
      <c r="K345" s="29">
        <v>424000</v>
      </c>
      <c r="L345" s="31">
        <v>24</v>
      </c>
    </row>
    <row r="346" spans="1:12" ht="25.5" x14ac:dyDescent="0.25">
      <c r="A346" s="32" t="s">
        <v>1019</v>
      </c>
      <c r="B346" s="32" t="s">
        <v>21</v>
      </c>
      <c r="C346" s="17" t="s">
        <v>43</v>
      </c>
      <c r="D346" s="17" t="s">
        <v>1022</v>
      </c>
      <c r="E346" s="17" t="s">
        <v>1021</v>
      </c>
      <c r="F346" s="17" t="s">
        <v>1020</v>
      </c>
      <c r="G346" s="38">
        <v>4327611</v>
      </c>
      <c r="H346" s="21">
        <v>45809</v>
      </c>
      <c r="I346" s="22">
        <v>47634</v>
      </c>
      <c r="J346" s="34">
        <f>K346/5</f>
        <v>16600</v>
      </c>
      <c r="K346" s="29">
        <v>83000</v>
      </c>
      <c r="L346" s="31"/>
    </row>
    <row r="347" spans="1:12" ht="25.5" x14ac:dyDescent="0.25">
      <c r="A347" s="7"/>
      <c r="B347" s="7" t="s">
        <v>21</v>
      </c>
      <c r="C347" s="7" t="s">
        <v>44</v>
      </c>
      <c r="D347" s="20" t="s">
        <v>1065</v>
      </c>
      <c r="E347" s="20" t="s">
        <v>1067</v>
      </c>
      <c r="F347" s="20" t="s">
        <v>1066</v>
      </c>
      <c r="G347" s="38" t="s">
        <v>1068</v>
      </c>
      <c r="H347" s="21">
        <v>45930</v>
      </c>
      <c r="I347" s="21">
        <v>47025</v>
      </c>
      <c r="J347" s="34">
        <f>K347/3</f>
        <v>4776</v>
      </c>
      <c r="K347" s="34">
        <v>14328</v>
      </c>
      <c r="L347" s="7"/>
    </row>
    <row r="348" spans="1:12" x14ac:dyDescent="0.25">
      <c r="A348" s="26" t="s">
        <v>59</v>
      </c>
      <c r="B348" s="12" t="s">
        <v>23</v>
      </c>
      <c r="C348" s="12" t="s">
        <v>45</v>
      </c>
      <c r="D348" s="12" t="s">
        <v>60</v>
      </c>
      <c r="E348" s="12" t="s">
        <v>60</v>
      </c>
      <c r="F348" s="27" t="s">
        <v>61</v>
      </c>
      <c r="G348" s="12" t="s">
        <v>62</v>
      </c>
      <c r="H348" s="23">
        <v>43678</v>
      </c>
      <c r="I348" s="28">
        <v>46234</v>
      </c>
      <c r="J348" s="24">
        <v>120000</v>
      </c>
      <c r="K348" s="24">
        <v>840000</v>
      </c>
      <c r="L348" s="25">
        <v>0</v>
      </c>
    </row>
    <row r="349" spans="1:12" ht="38.25" x14ac:dyDescent="0.25">
      <c r="A349" s="7" t="s">
        <v>1070</v>
      </c>
      <c r="B349" s="7" t="s">
        <v>23</v>
      </c>
      <c r="C349" s="7" t="s">
        <v>45</v>
      </c>
      <c r="D349" s="7" t="s">
        <v>157</v>
      </c>
      <c r="E349" s="20" t="s">
        <v>951</v>
      </c>
      <c r="F349" s="20" t="s">
        <v>158</v>
      </c>
      <c r="G349" s="32" t="s">
        <v>159</v>
      </c>
      <c r="H349" s="21">
        <v>45756</v>
      </c>
      <c r="I349" s="21">
        <v>46843</v>
      </c>
      <c r="J349" s="34">
        <v>259440</v>
      </c>
      <c r="K349" s="34">
        <v>1297200</v>
      </c>
      <c r="L349" s="7">
        <v>24</v>
      </c>
    </row>
    <row r="350" spans="1:12" x14ac:dyDescent="0.25">
      <c r="A350" s="32" t="s">
        <v>672</v>
      </c>
      <c r="B350" s="32" t="s">
        <v>23</v>
      </c>
      <c r="C350" s="15" t="s">
        <v>46</v>
      </c>
      <c r="D350" s="17" t="s">
        <v>673</v>
      </c>
      <c r="E350" s="17" t="s">
        <v>673</v>
      </c>
      <c r="F350" s="20" t="s">
        <v>84</v>
      </c>
      <c r="G350" s="32"/>
      <c r="H350" s="21">
        <v>45505</v>
      </c>
      <c r="I350" s="21">
        <v>46599</v>
      </c>
      <c r="J350" s="34">
        <f>K350/5</f>
        <v>1282000</v>
      </c>
      <c r="K350" s="34">
        <v>6410000</v>
      </c>
      <c r="L350" s="31">
        <v>24</v>
      </c>
    </row>
    <row r="351" spans="1:12" x14ac:dyDescent="0.25">
      <c r="A351" s="32" t="s">
        <v>758</v>
      </c>
      <c r="B351" s="32" t="s">
        <v>23</v>
      </c>
      <c r="C351" s="15" t="s">
        <v>47</v>
      </c>
      <c r="D351" s="17" t="s">
        <v>759</v>
      </c>
      <c r="E351" s="17" t="s">
        <v>759</v>
      </c>
      <c r="F351" s="17" t="s">
        <v>760</v>
      </c>
      <c r="G351" s="21"/>
      <c r="H351" s="21">
        <v>45566</v>
      </c>
      <c r="I351" s="22">
        <v>46295</v>
      </c>
      <c r="J351" s="34">
        <f>K351/4</f>
        <v>250000</v>
      </c>
      <c r="K351" s="29">
        <v>1000000</v>
      </c>
      <c r="L351" s="31">
        <v>24</v>
      </c>
    </row>
    <row r="352" spans="1:12" x14ac:dyDescent="0.25">
      <c r="A352" s="32"/>
      <c r="B352" s="32" t="s">
        <v>23</v>
      </c>
      <c r="C352" s="15" t="s">
        <v>47</v>
      </c>
      <c r="D352" s="17" t="s">
        <v>761</v>
      </c>
      <c r="E352" s="17" t="s">
        <v>761</v>
      </c>
      <c r="F352" s="17" t="s">
        <v>762</v>
      </c>
      <c r="G352" s="38" t="s">
        <v>763</v>
      </c>
      <c r="H352" s="21">
        <v>45566</v>
      </c>
      <c r="I352" s="22">
        <v>46295</v>
      </c>
      <c r="J352" s="34">
        <f>K352/4</f>
        <v>75000</v>
      </c>
      <c r="K352" s="29">
        <v>300000</v>
      </c>
      <c r="L352" s="31">
        <v>24</v>
      </c>
    </row>
    <row r="353" spans="1:12" ht="204" x14ac:dyDescent="0.25">
      <c r="A353" s="7"/>
      <c r="B353" s="7" t="s">
        <v>23</v>
      </c>
      <c r="C353" s="7" t="s">
        <v>47</v>
      </c>
      <c r="D353" s="7" t="s">
        <v>1175</v>
      </c>
      <c r="E353" s="7" t="s">
        <v>1175</v>
      </c>
      <c r="F353" s="20" t="s">
        <v>1179</v>
      </c>
      <c r="G353" s="7"/>
      <c r="H353" s="21">
        <v>46023</v>
      </c>
      <c r="I353" s="21">
        <v>46752</v>
      </c>
      <c r="J353" s="34">
        <f>K353/4</f>
        <v>500000</v>
      </c>
      <c r="K353" s="34">
        <v>2000000</v>
      </c>
      <c r="L353" s="7">
        <v>24</v>
      </c>
    </row>
    <row r="354" spans="1:12" x14ac:dyDescent="0.25">
      <c r="A354" s="15" t="s">
        <v>1161</v>
      </c>
      <c r="B354" s="16" t="s">
        <v>23</v>
      </c>
      <c r="C354" s="11" t="s">
        <v>48</v>
      </c>
      <c r="D354" s="7" t="s">
        <v>1160</v>
      </c>
      <c r="E354" s="7" t="s">
        <v>1160</v>
      </c>
      <c r="F354" s="17" t="s">
        <v>118</v>
      </c>
      <c r="G354" s="32">
        <v>6903140</v>
      </c>
      <c r="H354" s="21">
        <v>46027</v>
      </c>
      <c r="I354" s="21">
        <v>46756</v>
      </c>
      <c r="J354" s="34">
        <f>K354/4</f>
        <v>87500</v>
      </c>
      <c r="K354" s="29">
        <v>350000</v>
      </c>
      <c r="L354" s="31">
        <v>24</v>
      </c>
    </row>
    <row r="355" spans="1:12" ht="12.75" customHeight="1" x14ac:dyDescent="0.25">
      <c r="A355" s="15"/>
      <c r="B355" s="32" t="s">
        <v>23</v>
      </c>
      <c r="C355" s="17" t="s">
        <v>48</v>
      </c>
      <c r="D355" s="7" t="s">
        <v>961</v>
      </c>
      <c r="E355" s="7" t="s">
        <v>963</v>
      </c>
      <c r="F355" s="20" t="s">
        <v>962</v>
      </c>
      <c r="G355" s="38">
        <v>2936903</v>
      </c>
      <c r="H355" s="21">
        <v>45817</v>
      </c>
      <c r="I355" s="22">
        <v>46912</v>
      </c>
      <c r="J355" s="34">
        <v>60000</v>
      </c>
      <c r="K355" s="34">
        <v>180000</v>
      </c>
      <c r="L355" s="31"/>
    </row>
    <row r="356" spans="1:12" ht="12.75" customHeight="1" x14ac:dyDescent="0.25">
      <c r="A356" s="7"/>
      <c r="B356" s="7" t="s">
        <v>23</v>
      </c>
      <c r="C356" s="7" t="s">
        <v>49</v>
      </c>
      <c r="D356" s="7" t="s">
        <v>400</v>
      </c>
      <c r="E356" s="7" t="s">
        <v>400</v>
      </c>
      <c r="F356" s="20" t="s">
        <v>1029</v>
      </c>
      <c r="G356" s="36" t="s">
        <v>1030</v>
      </c>
      <c r="H356" s="21">
        <v>45861</v>
      </c>
      <c r="I356" s="21">
        <v>46225</v>
      </c>
      <c r="J356" s="34">
        <v>21000</v>
      </c>
      <c r="K356" s="34">
        <v>21000</v>
      </c>
      <c r="L356" s="7"/>
    </row>
    <row r="357" spans="1:12" ht="25.5" x14ac:dyDescent="0.25">
      <c r="A357" s="7"/>
      <c r="B357" s="7" t="s">
        <v>23</v>
      </c>
      <c r="C357" s="7" t="s">
        <v>49</v>
      </c>
      <c r="D357" s="20" t="s">
        <v>1170</v>
      </c>
      <c r="E357" s="20" t="s">
        <v>1170</v>
      </c>
      <c r="F357" s="20" t="s">
        <v>1171</v>
      </c>
      <c r="G357" s="21"/>
      <c r="H357" s="21">
        <v>45864</v>
      </c>
      <c r="I357" s="21">
        <v>46229</v>
      </c>
      <c r="J357" s="34">
        <v>13000</v>
      </c>
      <c r="K357" s="34">
        <v>13000</v>
      </c>
      <c r="L357" s="7"/>
    </row>
    <row r="358" spans="1:12" ht="38.25" x14ac:dyDescent="0.25">
      <c r="A358" s="32" t="s">
        <v>470</v>
      </c>
      <c r="B358" s="32" t="s">
        <v>23</v>
      </c>
      <c r="C358" s="17" t="s">
        <v>49</v>
      </c>
      <c r="D358" s="17" t="s">
        <v>471</v>
      </c>
      <c r="E358" s="20" t="s">
        <v>932</v>
      </c>
      <c r="F358" s="17" t="s">
        <v>472</v>
      </c>
      <c r="G358" s="40" t="s">
        <v>473</v>
      </c>
      <c r="H358" s="21">
        <v>45139</v>
      </c>
      <c r="I358" s="22">
        <v>46234</v>
      </c>
      <c r="J358" s="29">
        <v>63000</v>
      </c>
      <c r="K358" s="34">
        <v>252000</v>
      </c>
      <c r="L358" s="31">
        <v>12</v>
      </c>
    </row>
    <row r="359" spans="1:12" ht="25.5" x14ac:dyDescent="0.25">
      <c r="A359" s="15" t="s">
        <v>489</v>
      </c>
      <c r="B359" s="16" t="s">
        <v>23</v>
      </c>
      <c r="C359" s="11" t="s">
        <v>49</v>
      </c>
      <c r="D359" s="17" t="s">
        <v>490</v>
      </c>
      <c r="E359" s="17" t="s">
        <v>491</v>
      </c>
      <c r="F359" s="17" t="s">
        <v>492</v>
      </c>
      <c r="G359" s="17"/>
      <c r="H359" s="21">
        <v>45139</v>
      </c>
      <c r="I359" s="22">
        <v>46234</v>
      </c>
      <c r="J359" s="18">
        <f>K359/5</f>
        <v>8190</v>
      </c>
      <c r="K359" s="19">
        <v>40950</v>
      </c>
      <c r="L359" s="14">
        <v>24</v>
      </c>
    </row>
    <row r="360" spans="1:12" ht="25.5" customHeight="1" x14ac:dyDescent="0.2">
      <c r="A360" s="7"/>
      <c r="B360" s="9" t="s">
        <v>23</v>
      </c>
      <c r="C360" s="9" t="s">
        <v>49</v>
      </c>
      <c r="D360" s="9" t="s">
        <v>1149</v>
      </c>
      <c r="E360" s="9" t="s">
        <v>1149</v>
      </c>
      <c r="F360" s="66" t="s">
        <v>1150</v>
      </c>
      <c r="G360" s="38" t="s">
        <v>1151</v>
      </c>
      <c r="H360" s="21">
        <v>46023</v>
      </c>
      <c r="I360" s="21">
        <v>46234</v>
      </c>
      <c r="J360" s="34">
        <v>37917</v>
      </c>
      <c r="K360" s="34">
        <v>37917</v>
      </c>
      <c r="L360" s="7"/>
    </row>
    <row r="361" spans="1:12" x14ac:dyDescent="0.25">
      <c r="A361" s="15"/>
      <c r="B361" s="32" t="s">
        <v>23</v>
      </c>
      <c r="C361" s="15" t="s">
        <v>49</v>
      </c>
      <c r="D361" s="17" t="s">
        <v>1077</v>
      </c>
      <c r="E361" s="17" t="s">
        <v>1078</v>
      </c>
      <c r="F361" s="17" t="s">
        <v>901</v>
      </c>
      <c r="G361" s="21" t="s">
        <v>902</v>
      </c>
      <c r="H361" s="21">
        <v>45870</v>
      </c>
      <c r="I361" s="22">
        <v>46234</v>
      </c>
      <c r="J361" s="34">
        <v>125000</v>
      </c>
      <c r="K361" s="34">
        <v>125000</v>
      </c>
      <c r="L361" s="31"/>
    </row>
    <row r="362" spans="1:12" x14ac:dyDescent="0.25">
      <c r="A362" s="7"/>
      <c r="B362" s="7" t="s">
        <v>23</v>
      </c>
      <c r="C362" s="7" t="s">
        <v>49</v>
      </c>
      <c r="D362" s="20" t="s">
        <v>1116</v>
      </c>
      <c r="E362" s="20" t="s">
        <v>1116</v>
      </c>
      <c r="F362" s="20" t="s">
        <v>1117</v>
      </c>
      <c r="G362" s="21"/>
      <c r="H362" s="21">
        <v>45873</v>
      </c>
      <c r="I362" s="21">
        <v>46234</v>
      </c>
      <c r="J362" s="34">
        <v>3500000</v>
      </c>
      <c r="K362" s="34">
        <v>3500000</v>
      </c>
      <c r="L362" s="7"/>
    </row>
    <row r="363" spans="1:12" x14ac:dyDescent="0.25">
      <c r="A363" s="7"/>
      <c r="B363" s="7" t="s">
        <v>23</v>
      </c>
      <c r="C363" s="7" t="s">
        <v>49</v>
      </c>
      <c r="D363" s="20" t="s">
        <v>1118</v>
      </c>
      <c r="E363" s="20" t="s">
        <v>1118</v>
      </c>
      <c r="F363" s="20" t="s">
        <v>1119</v>
      </c>
      <c r="G363" s="21"/>
      <c r="H363" s="21">
        <v>45873</v>
      </c>
      <c r="I363" s="21">
        <v>46234</v>
      </c>
      <c r="J363" s="34">
        <v>365000</v>
      </c>
      <c r="K363" s="34">
        <v>365000</v>
      </c>
      <c r="L363" s="7"/>
    </row>
    <row r="364" spans="1:12" x14ac:dyDescent="0.25">
      <c r="A364" s="15"/>
      <c r="B364" s="32" t="s">
        <v>23</v>
      </c>
      <c r="C364" s="17" t="s">
        <v>49</v>
      </c>
      <c r="D364" s="17" t="s">
        <v>412</v>
      </c>
      <c r="E364" s="17" t="s">
        <v>413</v>
      </c>
      <c r="F364" s="17" t="s">
        <v>413</v>
      </c>
      <c r="G364" s="44" t="s">
        <v>414</v>
      </c>
      <c r="H364" s="21">
        <v>45170</v>
      </c>
      <c r="I364" s="22">
        <v>46265</v>
      </c>
      <c r="J364" s="34">
        <f>K364/2</f>
        <v>28500</v>
      </c>
      <c r="K364" s="29">
        <v>57000</v>
      </c>
      <c r="L364" s="31"/>
    </row>
    <row r="365" spans="1:12" x14ac:dyDescent="0.25">
      <c r="A365" s="15"/>
      <c r="B365" s="32" t="s">
        <v>23</v>
      </c>
      <c r="C365" s="17" t="s">
        <v>49</v>
      </c>
      <c r="D365" s="17" t="s">
        <v>480</v>
      </c>
      <c r="E365" s="17" t="s">
        <v>481</v>
      </c>
      <c r="F365" s="17" t="s">
        <v>482</v>
      </c>
      <c r="G365" s="21" t="s">
        <v>483</v>
      </c>
      <c r="H365" s="21">
        <v>44075</v>
      </c>
      <c r="I365" s="22">
        <v>46265</v>
      </c>
      <c r="J365" s="34">
        <f>K365/6</f>
        <v>2640</v>
      </c>
      <c r="K365" s="29">
        <v>15840</v>
      </c>
      <c r="L365" s="31"/>
    </row>
    <row r="366" spans="1:12" ht="25.5" x14ac:dyDescent="0.25">
      <c r="A366" s="32" t="s">
        <v>656</v>
      </c>
      <c r="B366" s="32" t="s">
        <v>23</v>
      </c>
      <c r="C366" s="17" t="s">
        <v>49</v>
      </c>
      <c r="D366" s="17" t="s">
        <v>657</v>
      </c>
      <c r="E366" s="17" t="s">
        <v>658</v>
      </c>
      <c r="F366" s="17" t="s">
        <v>659</v>
      </c>
      <c r="G366" s="32">
        <v>8045459</v>
      </c>
      <c r="H366" s="21">
        <v>45537</v>
      </c>
      <c r="I366" s="22">
        <v>46266</v>
      </c>
      <c r="J366" s="29">
        <f>K366/4</f>
        <v>1750000</v>
      </c>
      <c r="K366" s="29">
        <v>7000000</v>
      </c>
      <c r="L366" s="31">
        <v>24</v>
      </c>
    </row>
    <row r="367" spans="1:12" x14ac:dyDescent="0.25">
      <c r="A367" s="15"/>
      <c r="B367" s="32" t="s">
        <v>23</v>
      </c>
      <c r="C367" s="17" t="s">
        <v>49</v>
      </c>
      <c r="D367" s="17" t="s">
        <v>212</v>
      </c>
      <c r="E367" s="17" t="s">
        <v>212</v>
      </c>
      <c r="F367" s="17" t="s">
        <v>213</v>
      </c>
      <c r="G367" s="21"/>
      <c r="H367" s="21">
        <v>44835</v>
      </c>
      <c r="I367" s="22">
        <v>46295</v>
      </c>
      <c r="J367" s="29">
        <v>10000</v>
      </c>
      <c r="K367" s="34">
        <v>40000</v>
      </c>
      <c r="L367" s="31"/>
    </row>
    <row r="368" spans="1:12" ht="12.75" customHeight="1" x14ac:dyDescent="0.25">
      <c r="A368" s="32" t="s">
        <v>219</v>
      </c>
      <c r="B368" s="32" t="s">
        <v>23</v>
      </c>
      <c r="C368" s="17" t="s">
        <v>49</v>
      </c>
      <c r="D368" s="17" t="s">
        <v>220</v>
      </c>
      <c r="E368" s="17" t="s">
        <v>221</v>
      </c>
      <c r="F368" s="17" t="s">
        <v>222</v>
      </c>
      <c r="G368" s="38" t="s">
        <v>223</v>
      </c>
      <c r="H368" s="21">
        <v>44835</v>
      </c>
      <c r="I368" s="22">
        <v>46295</v>
      </c>
      <c r="J368" s="34">
        <v>10000</v>
      </c>
      <c r="K368" s="34">
        <v>40000</v>
      </c>
      <c r="L368" s="31"/>
    </row>
    <row r="369" spans="1:12" ht="25.5" x14ac:dyDescent="0.25">
      <c r="A369" s="15"/>
      <c r="B369" s="16" t="s">
        <v>23</v>
      </c>
      <c r="C369" s="11" t="s">
        <v>49</v>
      </c>
      <c r="D369" s="17" t="s">
        <v>545</v>
      </c>
      <c r="E369" s="17" t="s">
        <v>545</v>
      </c>
      <c r="F369" s="17" t="s">
        <v>546</v>
      </c>
      <c r="G369" s="38" t="s">
        <v>547</v>
      </c>
      <c r="H369" s="21">
        <v>45200</v>
      </c>
      <c r="I369" s="22">
        <v>46295</v>
      </c>
      <c r="J369" s="34">
        <f>K369/3</f>
        <v>13250</v>
      </c>
      <c r="K369" s="29">
        <v>39750</v>
      </c>
      <c r="L369" s="31"/>
    </row>
    <row r="370" spans="1:12" x14ac:dyDescent="0.25">
      <c r="A370" s="15"/>
      <c r="B370" s="32" t="s">
        <v>23</v>
      </c>
      <c r="C370" s="17" t="s">
        <v>49</v>
      </c>
      <c r="D370" s="17" t="s">
        <v>502</v>
      </c>
      <c r="E370" s="17" t="s">
        <v>502</v>
      </c>
      <c r="F370" s="17" t="s">
        <v>503</v>
      </c>
      <c r="G370" s="21" t="s">
        <v>504</v>
      </c>
      <c r="H370" s="21">
        <v>45251</v>
      </c>
      <c r="I370" s="22">
        <v>46346</v>
      </c>
      <c r="J370" s="34">
        <f>K370/3</f>
        <v>15095</v>
      </c>
      <c r="K370" s="29">
        <v>45285</v>
      </c>
      <c r="L370" s="31"/>
    </row>
    <row r="371" spans="1:12" ht="25.5" x14ac:dyDescent="0.25">
      <c r="A371" s="15"/>
      <c r="B371" s="32" t="s">
        <v>23</v>
      </c>
      <c r="C371" s="17" t="s">
        <v>49</v>
      </c>
      <c r="D371" s="17" t="s">
        <v>253</v>
      </c>
      <c r="E371" s="17" t="s">
        <v>254</v>
      </c>
      <c r="F371" s="17" t="s">
        <v>255</v>
      </c>
      <c r="G371" s="21"/>
      <c r="H371" s="21">
        <v>44896</v>
      </c>
      <c r="I371" s="22">
        <v>46356</v>
      </c>
      <c r="J371" s="34">
        <f>K371/4</f>
        <v>2500</v>
      </c>
      <c r="K371" s="29">
        <v>10000</v>
      </c>
      <c r="L371" s="31"/>
    </row>
    <row r="372" spans="1:12" ht="25.5" x14ac:dyDescent="0.25">
      <c r="A372" s="15"/>
      <c r="B372" s="32" t="s">
        <v>23</v>
      </c>
      <c r="C372" s="17" t="s">
        <v>49</v>
      </c>
      <c r="D372" s="17" t="s">
        <v>312</v>
      </c>
      <c r="E372" s="17" t="s">
        <v>312</v>
      </c>
      <c r="F372" s="17" t="s">
        <v>310</v>
      </c>
      <c r="G372" s="17" t="s">
        <v>311</v>
      </c>
      <c r="H372" s="21">
        <v>44901</v>
      </c>
      <c r="I372" s="22">
        <v>46361</v>
      </c>
      <c r="J372" s="29">
        <f>K372/4</f>
        <v>9117</v>
      </c>
      <c r="K372" s="29">
        <v>36468</v>
      </c>
      <c r="L372" s="31"/>
    </row>
    <row r="373" spans="1:12" x14ac:dyDescent="0.25">
      <c r="A373" s="26"/>
      <c r="B373" s="12" t="s">
        <v>23</v>
      </c>
      <c r="C373" s="12" t="s">
        <v>49</v>
      </c>
      <c r="D373" s="11" t="s">
        <v>332</v>
      </c>
      <c r="E373" s="11" t="s">
        <v>333</v>
      </c>
      <c r="F373" s="27" t="s">
        <v>334</v>
      </c>
      <c r="G373" s="27"/>
      <c r="H373" s="23">
        <v>44927</v>
      </c>
      <c r="I373" s="13">
        <v>46387</v>
      </c>
      <c r="J373" s="41">
        <v>0</v>
      </c>
      <c r="K373" s="41">
        <v>0</v>
      </c>
      <c r="L373" s="25">
        <v>0</v>
      </c>
    </row>
    <row r="374" spans="1:12" ht="12.75" customHeight="1" x14ac:dyDescent="0.25">
      <c r="A374" s="15"/>
      <c r="B374" s="32" t="s">
        <v>23</v>
      </c>
      <c r="C374" s="17" t="s">
        <v>49</v>
      </c>
      <c r="D374" s="17" t="s">
        <v>692</v>
      </c>
      <c r="E374" s="17" t="s">
        <v>692</v>
      </c>
      <c r="F374" s="17" t="s">
        <v>693</v>
      </c>
      <c r="G374" s="21"/>
      <c r="H374" s="21">
        <v>45292</v>
      </c>
      <c r="I374" s="22">
        <v>46387</v>
      </c>
      <c r="J374" s="34">
        <f>K374/5</f>
        <v>250000</v>
      </c>
      <c r="K374" s="29">
        <v>1250000</v>
      </c>
      <c r="L374" s="31">
        <v>24</v>
      </c>
    </row>
    <row r="375" spans="1:12" ht="25.5" x14ac:dyDescent="0.25">
      <c r="A375" s="15"/>
      <c r="B375" s="32" t="s">
        <v>23</v>
      </c>
      <c r="C375" s="17" t="s">
        <v>49</v>
      </c>
      <c r="D375" s="17" t="s">
        <v>341</v>
      </c>
      <c r="E375" s="17" t="s">
        <v>342</v>
      </c>
      <c r="F375" s="17" t="s">
        <v>343</v>
      </c>
      <c r="G375" s="21"/>
      <c r="H375" s="21">
        <v>44980</v>
      </c>
      <c r="I375" s="22">
        <v>46440</v>
      </c>
      <c r="J375" s="34">
        <f>K375/4</f>
        <v>20000</v>
      </c>
      <c r="K375" s="29">
        <v>80000</v>
      </c>
      <c r="L375" s="31"/>
    </row>
    <row r="376" spans="1:12" ht="25.5" x14ac:dyDescent="0.25">
      <c r="A376" s="7"/>
      <c r="B376" s="7" t="s">
        <v>23</v>
      </c>
      <c r="C376" s="7" t="s">
        <v>49</v>
      </c>
      <c r="D376" s="7" t="s">
        <v>1233</v>
      </c>
      <c r="E376" s="20" t="s">
        <v>1235</v>
      </c>
      <c r="F376" s="20" t="s">
        <v>1234</v>
      </c>
      <c r="G376" s="38" t="s">
        <v>1236</v>
      </c>
      <c r="H376" s="21">
        <v>46082</v>
      </c>
      <c r="I376" s="21">
        <v>46446</v>
      </c>
      <c r="J376" s="34">
        <v>15000</v>
      </c>
      <c r="K376" s="34">
        <v>30000</v>
      </c>
      <c r="L376" s="7">
        <v>12</v>
      </c>
    </row>
    <row r="377" spans="1:12" x14ac:dyDescent="0.25">
      <c r="A377" s="7"/>
      <c r="B377" s="7" t="s">
        <v>23</v>
      </c>
      <c r="C377" s="7" t="s">
        <v>49</v>
      </c>
      <c r="D377" s="7" t="s">
        <v>1004</v>
      </c>
      <c r="E377" s="7" t="s">
        <v>1004</v>
      </c>
      <c r="F377" s="20" t="s">
        <v>1005</v>
      </c>
      <c r="G377" s="21"/>
      <c r="H377" s="21">
        <v>45785</v>
      </c>
      <c r="I377" s="21">
        <v>46477</v>
      </c>
      <c r="J377" s="34">
        <v>50000</v>
      </c>
      <c r="K377" s="34">
        <v>100000</v>
      </c>
      <c r="L377" s="7"/>
    </row>
    <row r="378" spans="1:12" x14ac:dyDescent="0.25">
      <c r="A378" s="10"/>
      <c r="B378" s="16" t="s">
        <v>23</v>
      </c>
      <c r="C378" s="11" t="s">
        <v>49</v>
      </c>
      <c r="D378" s="17" t="s">
        <v>604</v>
      </c>
      <c r="E378" s="17" t="s">
        <v>604</v>
      </c>
      <c r="F378" s="17" t="s">
        <v>605</v>
      </c>
      <c r="G378" s="40" t="s">
        <v>606</v>
      </c>
      <c r="H378" s="21">
        <v>45412</v>
      </c>
      <c r="I378" s="22">
        <v>46507</v>
      </c>
      <c r="J378" s="18">
        <v>8000</v>
      </c>
      <c r="K378" s="29">
        <v>24000</v>
      </c>
      <c r="L378" s="14"/>
    </row>
    <row r="379" spans="1:12" x14ac:dyDescent="0.25">
      <c r="A379" s="15"/>
      <c r="B379" s="32" t="s">
        <v>23</v>
      </c>
      <c r="C379" s="17" t="s">
        <v>49</v>
      </c>
      <c r="D379" s="17" t="s">
        <v>401</v>
      </c>
      <c r="E379" s="17" t="s">
        <v>401</v>
      </c>
      <c r="F379" s="17" t="s">
        <v>402</v>
      </c>
      <c r="G379" s="12" t="s">
        <v>403</v>
      </c>
      <c r="H379" s="30">
        <v>45810</v>
      </c>
      <c r="I379" s="22">
        <v>46539</v>
      </c>
      <c r="J379" s="34">
        <f>K379/2</f>
        <v>13652.5</v>
      </c>
      <c r="K379" s="29">
        <v>27305</v>
      </c>
      <c r="L379" s="31"/>
    </row>
    <row r="380" spans="1:12" ht="63.75" x14ac:dyDescent="0.25">
      <c r="A380" s="7" t="s">
        <v>952</v>
      </c>
      <c r="B380" s="7" t="s">
        <v>23</v>
      </c>
      <c r="C380" s="7" t="s">
        <v>49</v>
      </c>
      <c r="D380" s="7" t="s">
        <v>953</v>
      </c>
      <c r="E380" s="20" t="s">
        <v>955</v>
      </c>
      <c r="F380" s="20" t="s">
        <v>954</v>
      </c>
      <c r="G380" s="7"/>
      <c r="H380" s="21">
        <v>45821</v>
      </c>
      <c r="I380" s="21">
        <v>46550</v>
      </c>
      <c r="J380" s="34">
        <f>K380/3</f>
        <v>63333.333333333336</v>
      </c>
      <c r="K380" s="34">
        <v>190000</v>
      </c>
      <c r="L380" s="7">
        <v>12</v>
      </c>
    </row>
    <row r="381" spans="1:12" ht="51" x14ac:dyDescent="0.25">
      <c r="A381" s="7" t="s">
        <v>998</v>
      </c>
      <c r="B381" s="7" t="s">
        <v>23</v>
      </c>
      <c r="C381" s="7" t="s">
        <v>49</v>
      </c>
      <c r="D381" s="7" t="s">
        <v>999</v>
      </c>
      <c r="E381" s="20" t="s">
        <v>1001</v>
      </c>
      <c r="F381" s="20" t="s">
        <v>1000</v>
      </c>
      <c r="G381" s="21"/>
      <c r="H381" s="21">
        <v>45870</v>
      </c>
      <c r="I381" s="21">
        <v>46599</v>
      </c>
      <c r="J381" s="34">
        <v>45000</v>
      </c>
      <c r="K381" s="34">
        <v>135000</v>
      </c>
      <c r="L381" s="7">
        <v>12</v>
      </c>
    </row>
    <row r="382" spans="1:12" x14ac:dyDescent="0.25">
      <c r="A382" s="32" t="s">
        <v>208</v>
      </c>
      <c r="B382" s="32" t="s">
        <v>23</v>
      </c>
      <c r="C382" s="17" t="s">
        <v>49</v>
      </c>
      <c r="D382" s="17" t="s">
        <v>209</v>
      </c>
      <c r="E382" s="17" t="s">
        <v>209</v>
      </c>
      <c r="F382" s="17" t="s">
        <v>210</v>
      </c>
      <c r="G382" s="21" t="s">
        <v>211</v>
      </c>
      <c r="H382" s="21">
        <v>44805</v>
      </c>
      <c r="I382" s="22">
        <v>46630</v>
      </c>
      <c r="J382" s="34">
        <f>K382/5</f>
        <v>62500</v>
      </c>
      <c r="K382" s="29">
        <v>312500</v>
      </c>
      <c r="L382" s="31"/>
    </row>
    <row r="383" spans="1:12" ht="318.75" x14ac:dyDescent="0.25">
      <c r="A383" s="32" t="s">
        <v>434</v>
      </c>
      <c r="B383" s="32" t="s">
        <v>23</v>
      </c>
      <c r="C383" s="17" t="s">
        <v>49</v>
      </c>
      <c r="D383" s="17" t="s">
        <v>435</v>
      </c>
      <c r="E383" s="17" t="s">
        <v>436</v>
      </c>
      <c r="F383" s="17" t="s">
        <v>931</v>
      </c>
      <c r="G383" s="21"/>
      <c r="H383" s="21">
        <v>45170</v>
      </c>
      <c r="I383" s="22">
        <v>46630</v>
      </c>
      <c r="J383" s="34">
        <f>K383/4</f>
        <v>312500</v>
      </c>
      <c r="K383" s="29">
        <v>1250000</v>
      </c>
      <c r="L383" s="31"/>
    </row>
    <row r="384" spans="1:12" x14ac:dyDescent="0.25">
      <c r="A384" s="15"/>
      <c r="B384" s="16" t="s">
        <v>23</v>
      </c>
      <c r="C384" s="11" t="s">
        <v>49</v>
      </c>
      <c r="D384" s="17" t="s">
        <v>450</v>
      </c>
      <c r="E384" s="17" t="s">
        <v>450</v>
      </c>
      <c r="F384" s="17" t="s">
        <v>451</v>
      </c>
      <c r="G384" s="38">
        <v>3253947</v>
      </c>
      <c r="H384" s="21">
        <v>45901</v>
      </c>
      <c r="I384" s="22">
        <v>46630</v>
      </c>
      <c r="J384" s="29">
        <f>K384/2</f>
        <v>153000</v>
      </c>
      <c r="K384" s="29">
        <v>306000</v>
      </c>
      <c r="L384" s="31"/>
    </row>
    <row r="385" spans="1:12" ht="25.5" x14ac:dyDescent="0.25">
      <c r="A385" s="7"/>
      <c r="B385" s="7" t="s">
        <v>23</v>
      </c>
      <c r="C385" s="7" t="s">
        <v>49</v>
      </c>
      <c r="D385" s="7" t="s">
        <v>1201</v>
      </c>
      <c r="E385" s="20" t="s">
        <v>1203</v>
      </c>
      <c r="F385" s="20" t="s">
        <v>1202</v>
      </c>
      <c r="G385" s="38" t="s">
        <v>1204</v>
      </c>
      <c r="H385" s="21">
        <v>45901</v>
      </c>
      <c r="I385" s="21">
        <v>46630</v>
      </c>
      <c r="J385" s="34">
        <f>K385/2</f>
        <v>14107</v>
      </c>
      <c r="K385" s="34">
        <v>28214</v>
      </c>
      <c r="L385" s="7"/>
    </row>
    <row r="386" spans="1:12" x14ac:dyDescent="0.25">
      <c r="A386" s="15" t="s">
        <v>669</v>
      </c>
      <c r="B386" s="32" t="s">
        <v>23</v>
      </c>
      <c r="C386" s="17" t="s">
        <v>49</v>
      </c>
      <c r="D386" s="17" t="s">
        <v>670</v>
      </c>
      <c r="E386" s="17" t="s">
        <v>670</v>
      </c>
      <c r="F386" s="17" t="s">
        <v>671</v>
      </c>
      <c r="G386" s="21"/>
      <c r="H386" s="21">
        <v>45555</v>
      </c>
      <c r="I386" s="22">
        <v>46649</v>
      </c>
      <c r="J386" s="34">
        <f>K386/5</f>
        <v>70881.399999999994</v>
      </c>
      <c r="K386" s="29">
        <v>354407</v>
      </c>
      <c r="L386" s="31"/>
    </row>
    <row r="387" spans="1:12" ht="25.5" x14ac:dyDescent="0.25">
      <c r="A387" s="15" t="s">
        <v>733</v>
      </c>
      <c r="B387" s="32" t="s">
        <v>23</v>
      </c>
      <c r="C387" s="17" t="s">
        <v>49</v>
      </c>
      <c r="D387" s="17" t="s">
        <v>734</v>
      </c>
      <c r="E387" s="17" t="s">
        <v>735</v>
      </c>
      <c r="F387" s="17" t="s">
        <v>736</v>
      </c>
      <c r="G387" s="21" t="s">
        <v>737</v>
      </c>
      <c r="H387" s="21">
        <v>45566</v>
      </c>
      <c r="I387" s="22">
        <v>46660</v>
      </c>
      <c r="J387" s="34">
        <f>K387/5</f>
        <v>74570.8</v>
      </c>
      <c r="K387" s="29">
        <v>372854</v>
      </c>
      <c r="L387" s="31">
        <v>24</v>
      </c>
    </row>
    <row r="388" spans="1:12" x14ac:dyDescent="0.25">
      <c r="A388" s="15"/>
      <c r="B388" s="32" t="s">
        <v>23</v>
      </c>
      <c r="C388" s="17" t="s">
        <v>49</v>
      </c>
      <c r="D388" s="17" t="s">
        <v>767</v>
      </c>
      <c r="E388" s="17" t="s">
        <v>767</v>
      </c>
      <c r="F388" s="17" t="s">
        <v>768</v>
      </c>
      <c r="G388" s="21"/>
      <c r="H388" s="21">
        <v>45581</v>
      </c>
      <c r="I388" s="22">
        <v>46675</v>
      </c>
      <c r="J388" s="34">
        <v>127000</v>
      </c>
      <c r="K388" s="29">
        <v>380000</v>
      </c>
      <c r="L388" s="31">
        <v>24</v>
      </c>
    </row>
    <row r="389" spans="1:12" x14ac:dyDescent="0.25">
      <c r="A389" s="15"/>
      <c r="B389" s="32" t="s">
        <v>23</v>
      </c>
      <c r="C389" s="17" t="s">
        <v>49</v>
      </c>
      <c r="D389" s="17" t="s">
        <v>519</v>
      </c>
      <c r="E389" s="17" t="s">
        <v>519</v>
      </c>
      <c r="F389" s="17" t="s">
        <v>520</v>
      </c>
      <c r="G389" s="21"/>
      <c r="H389" s="21">
        <v>45292</v>
      </c>
      <c r="I389" s="22">
        <v>46752</v>
      </c>
      <c r="J389" s="34">
        <f>K389/4</f>
        <v>10000</v>
      </c>
      <c r="K389" s="29">
        <v>40000</v>
      </c>
      <c r="L389" s="31"/>
    </row>
    <row r="390" spans="1:12" ht="63.75" x14ac:dyDescent="0.25">
      <c r="A390" s="32" t="s">
        <v>564</v>
      </c>
      <c r="B390" s="32" t="s">
        <v>23</v>
      </c>
      <c r="C390" s="17" t="s">
        <v>49</v>
      </c>
      <c r="D390" s="17" t="s">
        <v>565</v>
      </c>
      <c r="E390" s="17" t="s">
        <v>566</v>
      </c>
      <c r="F390" s="17" t="s">
        <v>567</v>
      </c>
      <c r="G390" s="21"/>
      <c r="H390" s="21">
        <v>45292</v>
      </c>
      <c r="I390" s="22">
        <v>46752</v>
      </c>
      <c r="J390" s="34">
        <v>30000</v>
      </c>
      <c r="K390" s="29">
        <v>150000</v>
      </c>
      <c r="L390" s="31"/>
    </row>
    <row r="391" spans="1:12" x14ac:dyDescent="0.25">
      <c r="A391" s="32" t="s">
        <v>528</v>
      </c>
      <c r="B391" s="32" t="s">
        <v>23</v>
      </c>
      <c r="C391" s="15" t="s">
        <v>49</v>
      </c>
      <c r="D391" s="17" t="s">
        <v>529</v>
      </c>
      <c r="E391" s="17" t="s">
        <v>529</v>
      </c>
      <c r="F391" s="17" t="s">
        <v>530</v>
      </c>
      <c r="G391" s="36" t="s">
        <v>531</v>
      </c>
      <c r="H391" s="21">
        <v>45323</v>
      </c>
      <c r="I391" s="22">
        <v>46783</v>
      </c>
      <c r="J391" s="34">
        <v>30000</v>
      </c>
      <c r="K391" s="29">
        <v>180000</v>
      </c>
      <c r="L391" s="31">
        <v>24</v>
      </c>
    </row>
    <row r="392" spans="1:12" x14ac:dyDescent="0.25">
      <c r="A392" s="15"/>
      <c r="B392" s="32" t="s">
        <v>23</v>
      </c>
      <c r="C392" s="17" t="s">
        <v>49</v>
      </c>
      <c r="D392" s="17" t="s">
        <v>338</v>
      </c>
      <c r="E392" s="17" t="s">
        <v>338</v>
      </c>
      <c r="F392" s="17" t="s">
        <v>339</v>
      </c>
      <c r="G392" s="21" t="s">
        <v>340</v>
      </c>
      <c r="H392" s="21">
        <v>45041</v>
      </c>
      <c r="I392" s="22">
        <v>46867</v>
      </c>
      <c r="J392" s="34">
        <v>5000</v>
      </c>
      <c r="K392" s="29">
        <v>25000</v>
      </c>
      <c r="L392" s="31"/>
    </row>
    <row r="393" spans="1:12" x14ac:dyDescent="0.25">
      <c r="A393" s="32" t="s">
        <v>1249</v>
      </c>
      <c r="B393" s="7" t="s">
        <v>23</v>
      </c>
      <c r="C393" s="15" t="s">
        <v>49</v>
      </c>
      <c r="D393" s="17" t="s">
        <v>160</v>
      </c>
      <c r="E393" s="17" t="s">
        <v>1250</v>
      </c>
      <c r="F393" s="17" t="s">
        <v>161</v>
      </c>
      <c r="G393" s="17" t="s">
        <v>162</v>
      </c>
      <c r="H393" s="21">
        <v>46143</v>
      </c>
      <c r="I393" s="22">
        <v>46873</v>
      </c>
      <c r="J393" s="34">
        <f>K393/4</f>
        <v>109195</v>
      </c>
      <c r="K393" s="29">
        <v>436780</v>
      </c>
      <c r="L393" s="31">
        <v>24</v>
      </c>
    </row>
    <row r="394" spans="1:12" x14ac:dyDescent="0.25">
      <c r="A394" s="7"/>
      <c r="B394" s="7" t="s">
        <v>23</v>
      </c>
      <c r="C394" s="7" t="s">
        <v>49</v>
      </c>
      <c r="D394" s="7" t="s">
        <v>1006</v>
      </c>
      <c r="E394" s="7" t="s">
        <v>1008</v>
      </c>
      <c r="F394" s="20" t="s">
        <v>1007</v>
      </c>
      <c r="G394" s="38">
        <v>13656155</v>
      </c>
      <c r="H394" s="21">
        <v>45845</v>
      </c>
      <c r="I394" s="21">
        <v>46940</v>
      </c>
      <c r="J394" s="34">
        <v>6000</v>
      </c>
      <c r="K394" s="34">
        <v>18000</v>
      </c>
      <c r="L394" s="7"/>
    </row>
    <row r="395" spans="1:12" x14ac:dyDescent="0.25">
      <c r="A395" s="15" t="s">
        <v>1266</v>
      </c>
      <c r="B395" s="16" t="s">
        <v>23</v>
      </c>
      <c r="C395" s="11" t="s">
        <v>49</v>
      </c>
      <c r="D395" s="17" t="s">
        <v>1267</v>
      </c>
      <c r="E395" s="17" t="s">
        <v>452</v>
      </c>
      <c r="F395" s="17" t="s">
        <v>453</v>
      </c>
      <c r="G395" s="38" t="s">
        <v>454</v>
      </c>
      <c r="H395" s="21">
        <v>45931</v>
      </c>
      <c r="I395" s="22">
        <v>47026</v>
      </c>
      <c r="J395" s="29">
        <f>K395/3</f>
        <v>230564.66666666666</v>
      </c>
      <c r="K395" s="29">
        <v>691694</v>
      </c>
      <c r="L395" s="31"/>
    </row>
    <row r="396" spans="1:12" ht="25.5" x14ac:dyDescent="0.25">
      <c r="A396" s="15"/>
      <c r="B396" s="32" t="s">
        <v>23</v>
      </c>
      <c r="C396" s="17" t="s">
        <v>49</v>
      </c>
      <c r="D396" s="17" t="s">
        <v>277</v>
      </c>
      <c r="E396" s="17" t="s">
        <v>278</v>
      </c>
      <c r="F396" s="17" t="s">
        <v>279</v>
      </c>
      <c r="G396" s="21"/>
      <c r="H396" s="21">
        <v>45261</v>
      </c>
      <c r="I396" s="22">
        <v>47087</v>
      </c>
      <c r="J396" s="34">
        <f>K396/5</f>
        <v>90000</v>
      </c>
      <c r="K396" s="29">
        <v>450000</v>
      </c>
      <c r="L396" s="31"/>
    </row>
    <row r="397" spans="1:12" x14ac:dyDescent="0.25">
      <c r="A397" s="15"/>
      <c r="B397" s="7" t="s">
        <v>23</v>
      </c>
      <c r="C397" s="7" t="s">
        <v>49</v>
      </c>
      <c r="D397" s="7" t="s">
        <v>309</v>
      </c>
      <c r="E397" s="7" t="s">
        <v>309</v>
      </c>
      <c r="F397" s="20" t="s">
        <v>310</v>
      </c>
      <c r="G397" s="17" t="s">
        <v>311</v>
      </c>
      <c r="H397" s="21">
        <v>46023</v>
      </c>
      <c r="I397" s="21">
        <v>47118</v>
      </c>
      <c r="J397" s="29">
        <f>K397/4</f>
        <v>5000</v>
      </c>
      <c r="K397" s="34">
        <v>20000</v>
      </c>
      <c r="L397" s="31">
        <v>12</v>
      </c>
    </row>
    <row r="398" spans="1:12" ht="25.5" x14ac:dyDescent="0.25">
      <c r="A398" s="16"/>
      <c r="B398" s="16" t="s">
        <v>23</v>
      </c>
      <c r="C398" s="15" t="s">
        <v>49</v>
      </c>
      <c r="D398" s="11" t="s">
        <v>94</v>
      </c>
      <c r="E398" s="17" t="s">
        <v>1169</v>
      </c>
      <c r="F398" s="17" t="s">
        <v>95</v>
      </c>
      <c r="G398" s="37" t="s">
        <v>96</v>
      </c>
      <c r="H398" s="21">
        <v>46054</v>
      </c>
      <c r="I398" s="21">
        <v>47149</v>
      </c>
      <c r="J398" s="34">
        <f>K398/5</f>
        <v>275000</v>
      </c>
      <c r="K398" s="29">
        <v>1375000</v>
      </c>
      <c r="L398" s="31">
        <v>24</v>
      </c>
    </row>
    <row r="399" spans="1:12" x14ac:dyDescent="0.25">
      <c r="A399" s="10" t="s">
        <v>972</v>
      </c>
      <c r="B399" s="11" t="s">
        <v>23</v>
      </c>
      <c r="C399" s="11" t="s">
        <v>49</v>
      </c>
      <c r="D399" s="11" t="s">
        <v>973</v>
      </c>
      <c r="E399" s="17" t="s">
        <v>974</v>
      </c>
      <c r="F399" s="17" t="s">
        <v>58</v>
      </c>
      <c r="G399" s="40" t="s">
        <v>975</v>
      </c>
      <c r="H399" s="23">
        <v>45839</v>
      </c>
      <c r="I399" s="23">
        <v>47299</v>
      </c>
      <c r="J399" s="24">
        <v>60000</v>
      </c>
      <c r="K399" s="24">
        <v>240000</v>
      </c>
      <c r="L399" s="25"/>
    </row>
    <row r="400" spans="1:12" ht="38.25" x14ac:dyDescent="0.25">
      <c r="A400" s="15"/>
      <c r="B400" s="32" t="s">
        <v>23</v>
      </c>
      <c r="C400" s="17" t="s">
        <v>49</v>
      </c>
      <c r="D400" s="17" t="s">
        <v>204</v>
      </c>
      <c r="E400" s="17" t="s">
        <v>205</v>
      </c>
      <c r="F400" s="17" t="s">
        <v>206</v>
      </c>
      <c r="G400" s="21"/>
      <c r="H400" s="21">
        <v>44805</v>
      </c>
      <c r="I400" s="22">
        <v>47361</v>
      </c>
      <c r="J400" s="34">
        <f>K400/7</f>
        <v>17500</v>
      </c>
      <c r="K400" s="29">
        <v>122500</v>
      </c>
      <c r="L400" s="31"/>
    </row>
    <row r="401" spans="1:12" x14ac:dyDescent="0.25">
      <c r="A401" s="15"/>
      <c r="B401" s="16" t="s">
        <v>23</v>
      </c>
      <c r="C401" s="11" t="s">
        <v>49</v>
      </c>
      <c r="D401" s="11" t="s">
        <v>83</v>
      </c>
      <c r="E401" s="17" t="s">
        <v>83</v>
      </c>
      <c r="F401" s="17" t="s">
        <v>84</v>
      </c>
      <c r="G401" s="32"/>
      <c r="H401" s="21">
        <v>45839</v>
      </c>
      <c r="I401" s="22">
        <v>47664</v>
      </c>
      <c r="J401" s="34">
        <f>K401/5</f>
        <v>8000000</v>
      </c>
      <c r="K401" s="29">
        <v>40000000</v>
      </c>
      <c r="L401" s="31"/>
    </row>
    <row r="402" spans="1:12" ht="51" x14ac:dyDescent="0.25">
      <c r="A402" s="7" t="s">
        <v>950</v>
      </c>
      <c r="B402" s="7" t="s">
        <v>23</v>
      </c>
      <c r="C402" s="7" t="s">
        <v>49</v>
      </c>
      <c r="D402" s="7" t="s">
        <v>968</v>
      </c>
      <c r="E402" s="20" t="s">
        <v>971</v>
      </c>
      <c r="F402" s="20" t="s">
        <v>969</v>
      </c>
      <c r="G402" s="38" t="s">
        <v>970</v>
      </c>
      <c r="H402" s="21">
        <v>45842</v>
      </c>
      <c r="I402" s="21">
        <v>47667</v>
      </c>
      <c r="J402" s="34">
        <f>K402/5</f>
        <v>19380</v>
      </c>
      <c r="K402" s="34">
        <v>96900</v>
      </c>
      <c r="L402" s="7"/>
    </row>
    <row r="403" spans="1:12" x14ac:dyDescent="0.25">
      <c r="A403" s="10"/>
      <c r="B403" s="16" t="s">
        <v>23</v>
      </c>
      <c r="C403" s="11" t="s">
        <v>49</v>
      </c>
      <c r="D403" s="11" t="s">
        <v>74</v>
      </c>
      <c r="E403" s="17" t="s">
        <v>74</v>
      </c>
      <c r="F403" s="17" t="s">
        <v>75</v>
      </c>
      <c r="G403" s="17"/>
      <c r="H403" s="21">
        <v>43684</v>
      </c>
      <c r="I403" s="22">
        <v>50988</v>
      </c>
      <c r="J403" s="18">
        <f>K403/24</f>
        <v>6250</v>
      </c>
      <c r="K403" s="29">
        <v>150000</v>
      </c>
      <c r="L403" s="31"/>
    </row>
    <row r="404" spans="1:12" x14ac:dyDescent="0.25">
      <c r="A404" s="7"/>
      <c r="B404" s="7" t="s">
        <v>23</v>
      </c>
      <c r="C404" s="7" t="s">
        <v>23</v>
      </c>
      <c r="D404" s="7" t="s">
        <v>991</v>
      </c>
      <c r="E404" s="7" t="s">
        <v>991</v>
      </c>
      <c r="F404" s="20" t="s">
        <v>992</v>
      </c>
      <c r="G404" s="21"/>
      <c r="H404" s="21">
        <v>46023</v>
      </c>
      <c r="I404" s="21">
        <v>46203</v>
      </c>
      <c r="J404" s="34">
        <v>75000</v>
      </c>
      <c r="K404" s="34">
        <v>37500</v>
      </c>
      <c r="L404" s="7"/>
    </row>
    <row r="405" spans="1:12" x14ac:dyDescent="0.25">
      <c r="A405" s="7"/>
      <c r="B405" s="7" t="s">
        <v>23</v>
      </c>
      <c r="C405" s="7" t="s">
        <v>23</v>
      </c>
      <c r="D405" s="7" t="s">
        <v>993</v>
      </c>
      <c r="E405" s="7" t="s">
        <v>993</v>
      </c>
      <c r="F405" s="20" t="s">
        <v>994</v>
      </c>
      <c r="G405" s="21"/>
      <c r="H405" s="21">
        <v>46023</v>
      </c>
      <c r="I405" s="21">
        <v>46203</v>
      </c>
      <c r="J405" s="34">
        <v>75000</v>
      </c>
      <c r="K405" s="34">
        <v>37500</v>
      </c>
      <c r="L405" s="7"/>
    </row>
    <row r="406" spans="1:12" ht="38.25" x14ac:dyDescent="0.25">
      <c r="A406" s="7" t="s">
        <v>945</v>
      </c>
      <c r="B406" s="7" t="s">
        <v>25</v>
      </c>
      <c r="C406" s="7" t="s">
        <v>50</v>
      </c>
      <c r="D406" s="7" t="s">
        <v>946</v>
      </c>
      <c r="E406" s="7" t="s">
        <v>946</v>
      </c>
      <c r="F406" s="20" t="s">
        <v>947</v>
      </c>
      <c r="G406" s="7"/>
      <c r="H406" s="21">
        <v>45778</v>
      </c>
      <c r="I406" s="21">
        <v>46507</v>
      </c>
      <c r="J406" s="34">
        <v>15000</v>
      </c>
      <c r="K406" s="34">
        <v>60000</v>
      </c>
      <c r="L406" s="7">
        <v>24</v>
      </c>
    </row>
    <row r="407" spans="1:12" x14ac:dyDescent="0.25">
      <c r="A407" s="32" t="s">
        <v>280</v>
      </c>
      <c r="B407" s="32" t="s">
        <v>25</v>
      </c>
      <c r="C407" s="17" t="s">
        <v>51</v>
      </c>
      <c r="D407" s="17" t="s">
        <v>305</v>
      </c>
      <c r="E407" s="17" t="s">
        <v>306</v>
      </c>
      <c r="F407" s="17" t="s">
        <v>307</v>
      </c>
      <c r="G407" s="40" t="s">
        <v>308</v>
      </c>
      <c r="H407" s="21">
        <v>45005</v>
      </c>
      <c r="I407" s="22">
        <v>46476</v>
      </c>
      <c r="J407" s="34">
        <f>K407/4</f>
        <v>1500000</v>
      </c>
      <c r="K407" s="29">
        <v>6000000</v>
      </c>
      <c r="L407" s="31"/>
    </row>
    <row r="408" spans="1:12" x14ac:dyDescent="0.25">
      <c r="A408" s="32" t="s">
        <v>280</v>
      </c>
      <c r="B408" s="32" t="s">
        <v>25</v>
      </c>
      <c r="C408" s="15" t="s">
        <v>52</v>
      </c>
      <c r="D408" s="17" t="s">
        <v>281</v>
      </c>
      <c r="E408" s="17" t="s">
        <v>281</v>
      </c>
      <c r="F408" s="17" t="s">
        <v>282</v>
      </c>
      <c r="G408" s="40" t="s">
        <v>283</v>
      </c>
      <c r="H408" s="21">
        <v>44805</v>
      </c>
      <c r="I408" s="22">
        <v>46265</v>
      </c>
      <c r="J408" s="34">
        <f>K408/4</f>
        <v>250000</v>
      </c>
      <c r="K408" s="29">
        <v>1000000</v>
      </c>
      <c r="L408" s="31"/>
    </row>
    <row r="409" spans="1:12" ht="38.25" x14ac:dyDescent="0.25">
      <c r="A409" s="10" t="s">
        <v>958</v>
      </c>
      <c r="B409" s="16" t="s">
        <v>25</v>
      </c>
      <c r="C409" s="16" t="s">
        <v>52</v>
      </c>
      <c r="D409" s="11" t="s">
        <v>957</v>
      </c>
      <c r="E409" s="17" t="s">
        <v>956</v>
      </c>
      <c r="F409" s="17" t="s">
        <v>56</v>
      </c>
      <c r="G409" s="17" t="s">
        <v>57</v>
      </c>
      <c r="H409" s="21">
        <v>45901</v>
      </c>
      <c r="I409" s="22">
        <v>46265</v>
      </c>
      <c r="J409" s="18">
        <v>591543</v>
      </c>
      <c r="K409" s="18">
        <v>591543</v>
      </c>
      <c r="L409" s="14"/>
    </row>
    <row r="410" spans="1:12" ht="51" x14ac:dyDescent="0.25">
      <c r="A410" s="15"/>
      <c r="B410" s="7" t="s">
        <v>25</v>
      </c>
      <c r="C410" s="15" t="s">
        <v>52</v>
      </c>
      <c r="D410" s="17" t="s">
        <v>335</v>
      </c>
      <c r="E410" s="17" t="s">
        <v>336</v>
      </c>
      <c r="F410" s="17" t="s">
        <v>337</v>
      </c>
      <c r="G410" s="21"/>
      <c r="H410" s="21">
        <v>44884</v>
      </c>
      <c r="I410" s="22">
        <v>46344</v>
      </c>
      <c r="J410" s="34">
        <f>K410/4</f>
        <v>166500</v>
      </c>
      <c r="K410" s="29">
        <v>666000</v>
      </c>
      <c r="L410" s="3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UoL Contracts Register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Barrow, Ryan</cp:lastModifiedBy>
  <dcterms:created xsi:type="dcterms:W3CDTF">2015-06-05T18:17:20Z</dcterms:created>
  <dcterms:modified xsi:type="dcterms:W3CDTF">2026-06-11T09:10:38Z</dcterms:modified>
</cp:coreProperties>
</file>