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ol.le.ac.uk\root\staff\home\m\muc1\Desktop Files\RIBA docs\"/>
    </mc:Choice>
  </mc:AlternateContent>
  <bookViews>
    <workbookView xWindow="0" yWindow="0" windowWidth="23040" windowHeight="9390" tabRatio="675" firstSheet="7" activeTab="7"/>
  </bookViews>
  <sheets>
    <sheet name="6 - 500" sheetId="15" state="hidden" r:id="rId1"/>
    <sheet name="6 - VE" sheetId="29" state="hidden" r:id="rId2"/>
    <sheet name="6 - 600" sheetId="23" state="hidden" r:id="rId3"/>
    <sheet name="6 - Income" sheetId="25" state="hidden" r:id="rId4"/>
    <sheet name="Profile" sheetId="59" state="hidden" r:id="rId5"/>
    <sheet name="CashFlow Calc" sheetId="45" state="hidden" r:id="rId6"/>
    <sheet name="Cashflow" sheetId="41" state="hidden" r:id="rId7"/>
    <sheet name="Risk Register" sheetId="54" r:id="rId8"/>
    <sheet name=" VE Register" sheetId="5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8" hidden="1">' VE Register'!$A$17:$N$17</definedName>
    <definedName name="_xlnm._FilterDatabase" localSheetId="7" hidden="1">'Risk Register'!$A$6:$N$36</definedName>
    <definedName name="_ph1" localSheetId="4">[1]NPV!$B$40</definedName>
    <definedName name="_ph1">[2]NPV!$B$40</definedName>
    <definedName name="antiicpated">#REF!</definedName>
    <definedName name="app_q">#REF!</definedName>
    <definedName name="appndx">#REF!</definedName>
    <definedName name="apporx_quants">#REF!</definedName>
    <definedName name="change">#REF!</definedName>
    <definedName name="claim">#REF!</definedName>
    <definedName name="claims">#REF!</definedName>
    <definedName name="Contingency">'[3]Cat A Change Control'!$A$1:$Q$48</definedName>
    <definedName name="cprop">#REF!</definedName>
    <definedName name="exec">#REF!</definedName>
    <definedName name="hg">[4]Construction!$S$36:$S$74</definedName>
    <definedName name="inflation">[5]NPV!$B$40</definedName>
    <definedName name="JIM" localSheetId="8">[6]Construction!$S$36:$S$74</definedName>
    <definedName name="JIM" localSheetId="5">[6]Construction!$S$36:$S$74</definedName>
    <definedName name="JIM" localSheetId="4">[7]Construction!$S$36:$S$74</definedName>
    <definedName name="JIM" localSheetId="7">[6]Construction!$S$36:$S$74</definedName>
    <definedName name="JIM">[8]Construction!$S$36:$S$74</definedName>
    <definedName name="KW" localSheetId="8">[2]NPV!$B$40</definedName>
    <definedName name="KW" localSheetId="5">[2]NPV!$B$40</definedName>
    <definedName name="KW" localSheetId="4">[1]NPV!$B$40</definedName>
    <definedName name="KW" localSheetId="7">[2]NPV!$B$40</definedName>
    <definedName name="KW">[5]NPV!$B$40</definedName>
    <definedName name="Leva" localSheetId="4">#REF!</definedName>
    <definedName name="Leva">#REF!</definedName>
    <definedName name="NDR">#REF!</definedName>
    <definedName name="_xlnm.Print_Area" localSheetId="8">' VE Register'!$A$1:$O$94</definedName>
    <definedName name="_xlnm.Print_Area" localSheetId="0">'6 - 500'!$A$1:$P$42</definedName>
    <definedName name="_xlnm.Print_Area" localSheetId="2">'6 - 600'!$A$1:$Q$46</definedName>
    <definedName name="_xlnm.Print_Area" localSheetId="3">'6 - Income'!$A$1:$P$46</definedName>
    <definedName name="_xlnm.Print_Area" localSheetId="1">'6 - VE'!$A$1:$P$47</definedName>
    <definedName name="_xlnm.Print_Area" localSheetId="6">Cashflow!$A$1:$Z$101</definedName>
    <definedName name="_xlnm.Print_Area" localSheetId="7">'Risk Register'!$A$1:$AD$36</definedName>
    <definedName name="_xlnm.Print_Titles" localSheetId="8">' VE Register'!$1:$17</definedName>
    <definedName name="_xlnm.Print_Titles" localSheetId="6">Cashflow!$A:$B,Cashflow!$1:$37</definedName>
    <definedName name="_xlnm.Print_Titles" localSheetId="7">'Risk Register'!$1:$7</definedName>
    <definedName name="prov_sums">#REF!</definedName>
    <definedName name="risk">#REF!</definedName>
    <definedName name="RiskCollectDistributionSamples">2</definedName>
    <definedName name="RiskFixedSeed">1</definedName>
    <definedName name="RiskHasSettings">TRUE</definedName>
    <definedName name="RiskLevel" localSheetId="4">[9]Register!$IV$1:$IV$5</definedName>
    <definedName name="RiskLevel">[10]Register!$IV$1:$IV$5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  <definedName name="Sum">#REF!</definedName>
    <definedName name="SUMMARY">#REF!</definedName>
    <definedName name="TTStandard">#REF!</definedName>
    <definedName name="ve">#REF!</definedName>
    <definedName name="XXX">[8]Construction!$S$36:$S$74</definedName>
    <definedName name="Z_41052275_C777_4B6D_94FE_3A2680B56604_.wvu.Cols" localSheetId="8" hidden="1">' VE Register'!#REF!</definedName>
    <definedName name="Z_41052275_C777_4B6D_94FE_3A2680B56604_.wvu.FilterData" localSheetId="8" hidden="1">' VE Register'!$A$17:$N$17</definedName>
    <definedName name="Z_41052275_C777_4B6D_94FE_3A2680B56604_.wvu.PrintArea" localSheetId="8" hidden="1">' VE Register'!$A$12:$P$64</definedName>
    <definedName name="Z_41052275_C777_4B6D_94FE_3A2680B56604_.wvu.PrintTitles" localSheetId="8" hidden="1">' VE Register'!$16:$17</definedName>
    <definedName name="Z_7579F02E_F1BC_4D72_BB9D_6B10C895D2E0_.wvu.Cols" localSheetId="8" hidden="1">' VE Register'!#REF!</definedName>
    <definedName name="Z_7579F02E_F1BC_4D72_BB9D_6B10C895D2E0_.wvu.FilterData" localSheetId="8" hidden="1">' VE Register'!$A$17:$N$17</definedName>
    <definedName name="Z_7579F02E_F1BC_4D72_BB9D_6B10C895D2E0_.wvu.PrintArea" localSheetId="8" hidden="1">' VE Register'!$A$12:$P$64</definedName>
    <definedName name="Z_7579F02E_F1BC_4D72_BB9D_6B10C895D2E0_.wvu.PrintTitles" localSheetId="8" hidden="1">' VE Register'!$16:$17</definedName>
    <definedName name="Z_B05F9644_5711_46D7_B622_2F404D102AFA_.wvu.Cols" localSheetId="8" hidden="1">' VE Register'!#REF!</definedName>
    <definedName name="Z_B05F9644_5711_46D7_B622_2F404D102AFA_.wvu.FilterData" localSheetId="8" hidden="1">' VE Register'!$A$17:$N$17</definedName>
    <definedName name="Z_B05F9644_5711_46D7_B622_2F404D102AFA_.wvu.PrintArea" localSheetId="8" hidden="1">' VE Register'!$A$12:$P$64</definedName>
    <definedName name="Z_B05F9644_5711_46D7_B622_2F404D102AFA_.wvu.PrintTitles" localSheetId="8" hidden="1">' VE Register'!$16:$17</definedName>
  </definedNames>
  <calcPr calcId="162913"/>
</workbook>
</file>

<file path=xl/calcChain.xml><?xml version="1.0" encoding="utf-8"?>
<calcChain xmlns="http://schemas.openxmlformats.org/spreadsheetml/2006/main">
  <c r="G8" i="54" l="1"/>
  <c r="G11" i="54"/>
  <c r="G10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9" i="54"/>
  <c r="A17" i="15" l="1"/>
  <c r="A19" i="15" s="1"/>
  <c r="A17" i="29"/>
  <c r="A19" i="29" s="1"/>
  <c r="D19" i="29" s="1"/>
  <c r="F19" i="29" s="1"/>
  <c r="D19" i="23"/>
  <c r="G19" i="23" s="1"/>
  <c r="D20" i="23"/>
  <c r="G20" i="23" s="1"/>
  <c r="I20" i="23" s="1"/>
  <c r="B20" i="25"/>
  <c r="B21" i="25"/>
  <c r="B22" i="25"/>
  <c r="B23" i="25"/>
  <c r="B19" i="25"/>
  <c r="F21" i="25"/>
  <c r="F19" i="25"/>
  <c r="H19" i="25" s="1"/>
  <c r="C22" i="15"/>
  <c r="E20" i="23"/>
  <c r="F20" i="23"/>
  <c r="E19" i="23"/>
  <c r="E22" i="23" s="1"/>
  <c r="F19" i="23"/>
  <c r="F22" i="23" s="1"/>
  <c r="Q20" i="23"/>
  <c r="L20" i="23"/>
  <c r="K20" i="23"/>
  <c r="M20" i="23" s="1"/>
  <c r="H20" i="23"/>
  <c r="Q19" i="23"/>
  <c r="Q22" i="23" s="1"/>
  <c r="L19" i="23"/>
  <c r="L22" i="23" s="1"/>
  <c r="H19" i="23"/>
  <c r="H22" i="23" s="1"/>
  <c r="G22" i="15"/>
  <c r="E22" i="15"/>
  <c r="E22" i="29"/>
  <c r="J22" i="15"/>
  <c r="K19" i="23"/>
  <c r="K22" i="23" s="1"/>
  <c r="K22" i="15"/>
  <c r="I3" i="45"/>
  <c r="I262" i="45" s="1"/>
  <c r="I263" i="45" s="1"/>
  <c r="H262" i="45"/>
  <c r="H257" i="45"/>
  <c r="H258" i="45" s="1"/>
  <c r="H252" i="45"/>
  <c r="H253" i="45" s="1"/>
  <c r="H247" i="45"/>
  <c r="H248" i="45" s="1"/>
  <c r="H242" i="45"/>
  <c r="H243" i="45" s="1"/>
  <c r="I237" i="45"/>
  <c r="I238" i="45" s="1"/>
  <c r="D85" i="41" s="1"/>
  <c r="H237" i="45"/>
  <c r="H232" i="45"/>
  <c r="H233" i="45" s="1"/>
  <c r="H234" i="45" s="1"/>
  <c r="H227" i="45"/>
  <c r="H228" i="45" s="1"/>
  <c r="H222" i="45"/>
  <c r="H217" i="45"/>
  <c r="H212" i="45"/>
  <c r="H213" i="45" s="1"/>
  <c r="H207" i="45"/>
  <c r="H208" i="45" s="1"/>
  <c r="H202" i="45"/>
  <c r="H203" i="45" s="1"/>
  <c r="H197" i="45"/>
  <c r="H192" i="45"/>
  <c r="I187" i="45"/>
  <c r="I188" i="45" s="1"/>
  <c r="D75" i="41" s="1"/>
  <c r="H187" i="45"/>
  <c r="H182" i="45"/>
  <c r="I177" i="45"/>
  <c r="I178" i="45" s="1"/>
  <c r="H177" i="45"/>
  <c r="H178" i="45" s="1"/>
  <c r="C73" i="41" s="1"/>
  <c r="H172" i="45"/>
  <c r="H173" i="45" s="1"/>
  <c r="H167" i="45"/>
  <c r="H162" i="45"/>
  <c r="H163" i="45" s="1"/>
  <c r="I157" i="45"/>
  <c r="I158" i="45" s="1"/>
  <c r="D69" i="41" s="1"/>
  <c r="H157" i="45"/>
  <c r="H152" i="45"/>
  <c r="I147" i="45"/>
  <c r="I148" i="45" s="1"/>
  <c r="H147" i="45"/>
  <c r="H148" i="45" s="1"/>
  <c r="C67" i="41" s="1"/>
  <c r="H142" i="45"/>
  <c r="H137" i="45"/>
  <c r="H138" i="45" s="1"/>
  <c r="H132" i="45"/>
  <c r="H133" i="45" s="1"/>
  <c r="H134" i="45" s="1"/>
  <c r="H127" i="45"/>
  <c r="H128" i="45" s="1"/>
  <c r="C63" i="41" s="1"/>
  <c r="H122" i="45"/>
  <c r="H123" i="45" s="1"/>
  <c r="H117" i="45"/>
  <c r="H112" i="45"/>
  <c r="H113" i="45" s="1"/>
  <c r="H114" i="45" s="1"/>
  <c r="H107" i="45"/>
  <c r="H108" i="45" s="1"/>
  <c r="C59" i="41" s="1"/>
  <c r="H102" i="45"/>
  <c r="I97" i="45"/>
  <c r="I98" i="45" s="1"/>
  <c r="H97" i="45"/>
  <c r="H92" i="45"/>
  <c r="H93" i="45" s="1"/>
  <c r="H94" i="45" s="1"/>
  <c r="H87" i="45"/>
  <c r="H88" i="45" s="1"/>
  <c r="C55" i="41" s="1"/>
  <c r="H82" i="45"/>
  <c r="H83" i="45" s="1"/>
  <c r="H77" i="45"/>
  <c r="H78" i="45" s="1"/>
  <c r="H72" i="45"/>
  <c r="C2" i="59"/>
  <c r="C3" i="59" s="1"/>
  <c r="C4" i="59" s="1"/>
  <c r="C5" i="59" s="1"/>
  <c r="C6" i="59" s="1"/>
  <c r="C7" i="59" s="1"/>
  <c r="C8" i="59" s="1"/>
  <c r="C9" i="59" s="1"/>
  <c r="C10" i="59" s="1"/>
  <c r="C11" i="59" s="1"/>
  <c r="C12" i="59" s="1"/>
  <c r="C13" i="59" s="1"/>
  <c r="C14" i="59" s="1"/>
  <c r="C15" i="59" s="1"/>
  <c r="C16" i="59" s="1"/>
  <c r="C17" i="59" s="1"/>
  <c r="C18" i="59" s="1"/>
  <c r="C19" i="59" s="1"/>
  <c r="C20" i="59" s="1"/>
  <c r="C21" i="59" s="1"/>
  <c r="C22" i="59" s="1"/>
  <c r="C23" i="59" s="1"/>
  <c r="C24" i="59" s="1"/>
  <c r="C25" i="59" s="1"/>
  <c r="C26" i="59" s="1"/>
  <c r="C27" i="59" s="1"/>
  <c r="C28" i="59" s="1"/>
  <c r="C29" i="59" s="1"/>
  <c r="C30" i="59" s="1"/>
  <c r="C31" i="59" s="1"/>
  <c r="C32" i="59" s="1"/>
  <c r="C33" i="59" s="1"/>
  <c r="C34" i="59" s="1"/>
  <c r="C35" i="59" s="1"/>
  <c r="C36" i="59" s="1"/>
  <c r="C37" i="59" s="1"/>
  <c r="C38" i="59" s="1"/>
  <c r="C39" i="59" s="1"/>
  <c r="C40" i="59" s="1"/>
  <c r="C41" i="59" s="1"/>
  <c r="C42" i="59" s="1"/>
  <c r="C43" i="59" s="1"/>
  <c r="C44" i="59" s="1"/>
  <c r="C45" i="59" s="1"/>
  <c r="C46" i="59" s="1"/>
  <c r="C47" i="59" s="1"/>
  <c r="C48" i="59" s="1"/>
  <c r="C49" i="59" s="1"/>
  <c r="C50" i="59" s="1"/>
  <c r="C51" i="59" s="1"/>
  <c r="C52" i="59" s="1"/>
  <c r="C53" i="59" s="1"/>
  <c r="C54" i="59" s="1"/>
  <c r="C55" i="59" s="1"/>
  <c r="C56" i="59" s="1"/>
  <c r="C57" i="59" s="1"/>
  <c r="C58" i="59" s="1"/>
  <c r="C59" i="59" s="1"/>
  <c r="C60" i="59" s="1"/>
  <c r="C61" i="59" s="1"/>
  <c r="C62" i="59" s="1"/>
  <c r="C63" i="59" s="1"/>
  <c r="C64" i="59" s="1"/>
  <c r="C65" i="59" s="1"/>
  <c r="C66" i="59" s="1"/>
  <c r="C67" i="59" s="1"/>
  <c r="C68" i="59" s="1"/>
  <c r="C69" i="59" s="1"/>
  <c r="C70" i="59" s="1"/>
  <c r="C71" i="59" s="1"/>
  <c r="C72" i="59" s="1"/>
  <c r="C73" i="59" s="1"/>
  <c r="C74" i="59" s="1"/>
  <c r="C75" i="59" s="1"/>
  <c r="C76" i="59" s="1"/>
  <c r="C77" i="59" s="1"/>
  <c r="C78" i="59" s="1"/>
  <c r="C79" i="59" s="1"/>
  <c r="C80" i="59" s="1"/>
  <c r="C81" i="59" s="1"/>
  <c r="C82" i="59" s="1"/>
  <c r="C83" i="59" s="1"/>
  <c r="C84" i="59" s="1"/>
  <c r="C85" i="59" s="1"/>
  <c r="C86" i="59" s="1"/>
  <c r="C87" i="59" s="1"/>
  <c r="C88" i="59" s="1"/>
  <c r="C89" i="59" s="1"/>
  <c r="C90" i="59" s="1"/>
  <c r="C91" i="59" s="1"/>
  <c r="C92" i="59" s="1"/>
  <c r="C93" i="59" s="1"/>
  <c r="C94" i="59" s="1"/>
  <c r="C95" i="59" s="1"/>
  <c r="C96" i="59" s="1"/>
  <c r="C97" i="59" s="1"/>
  <c r="C98" i="59" s="1"/>
  <c r="C99" i="59" s="1"/>
  <c r="C100" i="59" s="1"/>
  <c r="C101" i="59" s="1"/>
  <c r="C102" i="59" s="1"/>
  <c r="C103" i="59" s="1"/>
  <c r="C104" i="59" s="1"/>
  <c r="C105" i="59" s="1"/>
  <c r="C106" i="59" s="1"/>
  <c r="C107" i="59" s="1"/>
  <c r="C108" i="59" s="1"/>
  <c r="C109" i="59" s="1"/>
  <c r="C110" i="59" s="1"/>
  <c r="C111" i="59" s="1"/>
  <c r="C112" i="59" s="1"/>
  <c r="C113" i="59" s="1"/>
  <c r="C114" i="59" s="1"/>
  <c r="C115" i="59" s="1"/>
  <c r="C116" i="59" s="1"/>
  <c r="C117" i="59" s="1"/>
  <c r="C118" i="59" s="1"/>
  <c r="C119" i="59" s="1"/>
  <c r="C120" i="59" s="1"/>
  <c r="C121" i="59" s="1"/>
  <c r="C122" i="59" s="1"/>
  <c r="C123" i="59" s="1"/>
  <c r="C124" i="59" s="1"/>
  <c r="C125" i="59" s="1"/>
  <c r="C126" i="59" s="1"/>
  <c r="C127" i="59" s="1"/>
  <c r="C128" i="59" s="1"/>
  <c r="C129" i="59" s="1"/>
  <c r="C130" i="59" s="1"/>
  <c r="C131" i="59" s="1"/>
  <c r="C132" i="59" s="1"/>
  <c r="C133" i="59" s="1"/>
  <c r="C134" i="59" s="1"/>
  <c r="C135" i="59" s="1"/>
  <c r="C136" i="59" s="1"/>
  <c r="C137" i="59" s="1"/>
  <c r="C138" i="59" s="1"/>
  <c r="C139" i="59" s="1"/>
  <c r="C140" i="59" s="1"/>
  <c r="C141" i="59" s="1"/>
  <c r="C142" i="59" s="1"/>
  <c r="C143" i="59" s="1"/>
  <c r="C144" i="59" s="1"/>
  <c r="C145" i="59" s="1"/>
  <c r="C146" i="59" s="1"/>
  <c r="C147" i="59" s="1"/>
  <c r="C148" i="59" s="1"/>
  <c r="C149" i="59" s="1"/>
  <c r="C150" i="59" s="1"/>
  <c r="C151" i="59" s="1"/>
  <c r="C152" i="59" s="1"/>
  <c r="C153" i="59" s="1"/>
  <c r="C154" i="59" s="1"/>
  <c r="C155" i="59" s="1"/>
  <c r="C156" i="59" s="1"/>
  <c r="C157" i="59" s="1"/>
  <c r="C158" i="59" s="1"/>
  <c r="C159" i="59" s="1"/>
  <c r="C160" i="59" s="1"/>
  <c r="C161" i="59" s="1"/>
  <c r="C162" i="59" s="1"/>
  <c r="C163" i="59" s="1"/>
  <c r="C164" i="59" s="1"/>
  <c r="C165" i="59" s="1"/>
  <c r="C166" i="59" s="1"/>
  <c r="C167" i="59" s="1"/>
  <c r="C168" i="59" s="1"/>
  <c r="C169" i="59" s="1"/>
  <c r="C170" i="59" s="1"/>
  <c r="C171" i="59" s="1"/>
  <c r="C172" i="59" s="1"/>
  <c r="C173" i="59" s="1"/>
  <c r="C174" i="59" s="1"/>
  <c r="C175" i="59" s="1"/>
  <c r="C176" i="59" s="1"/>
  <c r="C177" i="59" s="1"/>
  <c r="C178" i="59" s="1"/>
  <c r="C179" i="59" s="1"/>
  <c r="C180" i="59" s="1"/>
  <c r="C181" i="59" s="1"/>
  <c r="C182" i="59" s="1"/>
  <c r="C183" i="59" s="1"/>
  <c r="C184" i="59" s="1"/>
  <c r="C185" i="59" s="1"/>
  <c r="C186" i="59" s="1"/>
  <c r="C187" i="59" s="1"/>
  <c r="C188" i="59" s="1"/>
  <c r="C189" i="59" s="1"/>
  <c r="C190" i="59" s="1"/>
  <c r="C191" i="59" s="1"/>
  <c r="C192" i="59" s="1"/>
  <c r="C193" i="59" s="1"/>
  <c r="C194" i="59" s="1"/>
  <c r="C195" i="59" s="1"/>
  <c r="C196" i="59" s="1"/>
  <c r="C197" i="59" s="1"/>
  <c r="C198" i="59" s="1"/>
  <c r="C199" i="59" s="1"/>
  <c r="C200" i="59" s="1"/>
  <c r="C201" i="59" s="1"/>
  <c r="C202" i="59" s="1"/>
  <c r="C203" i="59" s="1"/>
  <c r="C204" i="59" s="1"/>
  <c r="C205" i="59" s="1"/>
  <c r="C206" i="59" s="1"/>
  <c r="C207" i="59" s="1"/>
  <c r="C208" i="59" s="1"/>
  <c r="C209" i="59" s="1"/>
  <c r="C210" i="59" s="1"/>
  <c r="C211" i="59" s="1"/>
  <c r="C212" i="59" s="1"/>
  <c r="C213" i="59" s="1"/>
  <c r="C214" i="59" s="1"/>
  <c r="C215" i="59" s="1"/>
  <c r="C216" i="59" s="1"/>
  <c r="C217" i="59" s="1"/>
  <c r="C218" i="59" s="1"/>
  <c r="C219" i="59" s="1"/>
  <c r="C220" i="59" s="1"/>
  <c r="C221" i="59" s="1"/>
  <c r="C222" i="59" s="1"/>
  <c r="C223" i="59" s="1"/>
  <c r="C224" i="59" s="1"/>
  <c r="C225" i="59" s="1"/>
  <c r="C226" i="59" s="1"/>
  <c r="C227" i="59" s="1"/>
  <c r="C228" i="59" s="1"/>
  <c r="C229" i="59" s="1"/>
  <c r="C230" i="59" s="1"/>
  <c r="C231" i="59" s="1"/>
  <c r="C232" i="59" s="1"/>
  <c r="C233" i="59" s="1"/>
  <c r="C234" i="59" s="1"/>
  <c r="C235" i="59" s="1"/>
  <c r="C236" i="59" s="1"/>
  <c r="C237" i="59" s="1"/>
  <c r="C238" i="59" s="1"/>
  <c r="C239" i="59" s="1"/>
  <c r="C240" i="59" s="1"/>
  <c r="C241" i="59" s="1"/>
  <c r="C242" i="59" s="1"/>
  <c r="C243" i="59" s="1"/>
  <c r="C244" i="59" s="1"/>
  <c r="C245" i="59" s="1"/>
  <c r="C246" i="59" s="1"/>
  <c r="C247" i="59" s="1"/>
  <c r="C248" i="59" s="1"/>
  <c r="C249" i="59" s="1"/>
  <c r="G66" i="45"/>
  <c r="I67" i="45"/>
  <c r="I68" i="45" s="1"/>
  <c r="H67" i="45"/>
  <c r="H68" i="45" s="1"/>
  <c r="H69" i="45" s="1"/>
  <c r="C51" i="41"/>
  <c r="I62" i="45"/>
  <c r="I63" i="45" s="1"/>
  <c r="D50" i="41" s="1"/>
  <c r="H62" i="45"/>
  <c r="H63" i="45" s="1"/>
  <c r="H64" i="45" s="1"/>
  <c r="H57" i="45"/>
  <c r="H58" i="45" s="1"/>
  <c r="I52" i="45"/>
  <c r="I53" i="45" s="1"/>
  <c r="D48" i="41" s="1"/>
  <c r="H52" i="45"/>
  <c r="H53" i="45" s="1"/>
  <c r="C48" i="41" s="1"/>
  <c r="H47" i="45"/>
  <c r="H48" i="45" s="1"/>
  <c r="C47" i="41" s="1"/>
  <c r="H42" i="45"/>
  <c r="I37" i="45"/>
  <c r="H37" i="45"/>
  <c r="H38" i="45" s="1"/>
  <c r="H39" i="45" s="1"/>
  <c r="I39" i="45" s="1"/>
  <c r="I32" i="45"/>
  <c r="I33" i="45" s="1"/>
  <c r="D44" i="41" s="1"/>
  <c r="H32" i="45"/>
  <c r="H33" i="45" s="1"/>
  <c r="C44" i="41" s="1"/>
  <c r="I27" i="45"/>
  <c r="H27" i="45"/>
  <c r="H28" i="45" s="1"/>
  <c r="C43" i="41" s="1"/>
  <c r="G21" i="45"/>
  <c r="H22" i="45"/>
  <c r="H17" i="45"/>
  <c r="H18" i="45" s="1"/>
  <c r="H19" i="45" s="1"/>
  <c r="I12" i="45"/>
  <c r="I13" i="45" s="1"/>
  <c r="D40" i="41" s="1"/>
  <c r="H12" i="45"/>
  <c r="H13" i="45" s="1"/>
  <c r="G6" i="45"/>
  <c r="H7" i="45"/>
  <c r="H8" i="45" s="1"/>
  <c r="Z101" i="41"/>
  <c r="Y101" i="41"/>
  <c r="X101" i="41"/>
  <c r="W101" i="41"/>
  <c r="V101" i="41"/>
  <c r="P46" i="25"/>
  <c r="O46" i="25"/>
  <c r="N46" i="25"/>
  <c r="M46" i="25"/>
  <c r="L46" i="25"/>
  <c r="Q46" i="23"/>
  <c r="P46" i="23"/>
  <c r="O46" i="23"/>
  <c r="N46" i="23"/>
  <c r="M46" i="23"/>
  <c r="P47" i="29"/>
  <c r="O47" i="29"/>
  <c r="N47" i="29"/>
  <c r="M47" i="29"/>
  <c r="L47" i="29"/>
  <c r="P42" i="15"/>
  <c r="O42" i="15"/>
  <c r="N42" i="15"/>
  <c r="M42" i="15"/>
  <c r="L42" i="15"/>
  <c r="L19" i="15"/>
  <c r="L20" i="15"/>
  <c r="L19" i="29"/>
  <c r="L22" i="29" s="1"/>
  <c r="P22" i="15"/>
  <c r="N14" i="53"/>
  <c r="M14" i="53"/>
  <c r="L14" i="53"/>
  <c r="F14" i="53"/>
  <c r="K14" i="53"/>
  <c r="K15" i="53" s="1"/>
  <c r="H19" i="53"/>
  <c r="H20" i="53"/>
  <c r="H22" i="53"/>
  <c r="H23" i="53"/>
  <c r="H24" i="53"/>
  <c r="H26" i="53"/>
  <c r="H28" i="53"/>
  <c r="H29" i="53"/>
  <c r="H31" i="53"/>
  <c r="H32" i="53"/>
  <c r="H33" i="53"/>
  <c r="H35" i="53"/>
  <c r="H37" i="53"/>
  <c r="H38" i="53"/>
  <c r="H39" i="53"/>
  <c r="H41" i="53"/>
  <c r="H42" i="53"/>
  <c r="H43" i="53"/>
  <c r="H47" i="53"/>
  <c r="H51" i="53"/>
  <c r="H52" i="53"/>
  <c r="H57" i="53"/>
  <c r="H58" i="53"/>
  <c r="H60" i="53"/>
  <c r="H61" i="53"/>
  <c r="H62" i="53"/>
  <c r="H63" i="53"/>
  <c r="H68" i="53"/>
  <c r="H70" i="53"/>
  <c r="H71" i="53"/>
  <c r="H72" i="53"/>
  <c r="H73" i="53"/>
  <c r="H75" i="53"/>
  <c r="H76" i="53"/>
  <c r="H77" i="53"/>
  <c r="H78" i="53"/>
  <c r="H79" i="53"/>
  <c r="H80" i="53"/>
  <c r="H84" i="53"/>
  <c r="H85" i="53"/>
  <c r="H87" i="53"/>
  <c r="H90" i="53"/>
  <c r="H91" i="53"/>
  <c r="H92" i="53"/>
  <c r="H93" i="53"/>
  <c r="A6" i="53"/>
  <c r="A5" i="41"/>
  <c r="H21" i="53"/>
  <c r="H25" i="53"/>
  <c r="H27" i="53"/>
  <c r="H30" i="53"/>
  <c r="H34" i="53"/>
  <c r="H36" i="53"/>
  <c r="H40" i="53"/>
  <c r="H44" i="53"/>
  <c r="H45" i="53"/>
  <c r="H46" i="53"/>
  <c r="H48" i="53"/>
  <c r="H49" i="53"/>
  <c r="H50" i="53"/>
  <c r="H53" i="53"/>
  <c r="H54" i="53"/>
  <c r="H55" i="53"/>
  <c r="H56" i="53"/>
  <c r="H59" i="53"/>
  <c r="H64" i="53"/>
  <c r="H65" i="53"/>
  <c r="H66" i="53"/>
  <c r="H67" i="53"/>
  <c r="H69" i="53"/>
  <c r="P22" i="23"/>
  <c r="J22" i="23"/>
  <c r="P25" i="25"/>
  <c r="O25" i="25"/>
  <c r="L19" i="25"/>
  <c r="F20" i="25"/>
  <c r="L20" i="25"/>
  <c r="L21" i="25"/>
  <c r="F22" i="25"/>
  <c r="L22" i="25"/>
  <c r="F23" i="25"/>
  <c r="L23" i="25"/>
  <c r="K25" i="25"/>
  <c r="J25" i="25"/>
  <c r="I25" i="25"/>
  <c r="G25" i="25"/>
  <c r="E25" i="25"/>
  <c r="D25" i="25"/>
  <c r="C25" i="25"/>
  <c r="O22" i="15"/>
  <c r="I22" i="15"/>
  <c r="A20" i="25"/>
  <c r="A21" i="25"/>
  <c r="A22" i="25"/>
  <c r="A23" i="25"/>
  <c r="A19" i="25"/>
  <c r="B17" i="25"/>
  <c r="A17" i="25"/>
  <c r="A12" i="25"/>
  <c r="A12" i="29"/>
  <c r="A9" i="53"/>
  <c r="A4" i="53"/>
  <c r="A10" i="53"/>
  <c r="A5" i="53"/>
  <c r="A3" i="53"/>
  <c r="H18" i="53"/>
  <c r="H74" i="53"/>
  <c r="H81" i="53"/>
  <c r="H82" i="53"/>
  <c r="H83" i="53"/>
  <c r="H86" i="53"/>
  <c r="H88" i="53"/>
  <c r="H89" i="53"/>
  <c r="H94" i="53"/>
  <c r="H95" i="53"/>
  <c r="H96" i="53"/>
  <c r="H97" i="53"/>
  <c r="H98" i="53"/>
  <c r="H99" i="53"/>
  <c r="H100" i="53"/>
  <c r="H101" i="53"/>
  <c r="H102" i="53"/>
  <c r="H103" i="53"/>
  <c r="H104" i="53"/>
  <c r="H105" i="53"/>
  <c r="H106" i="53"/>
  <c r="H107" i="53"/>
  <c r="H108" i="53"/>
  <c r="H109" i="53"/>
  <c r="H110" i="53"/>
  <c r="H111" i="53"/>
  <c r="H112" i="53"/>
  <c r="H113" i="53"/>
  <c r="H114" i="53"/>
  <c r="H115" i="53"/>
  <c r="H116" i="53"/>
  <c r="H117" i="53"/>
  <c r="H118" i="53"/>
  <c r="H119" i="53"/>
  <c r="H120" i="53"/>
  <c r="H121" i="53"/>
  <c r="H122" i="53"/>
  <c r="H123" i="53"/>
  <c r="H124" i="53"/>
  <c r="H125" i="53"/>
  <c r="H126" i="53"/>
  <c r="H127" i="53"/>
  <c r="H128" i="53"/>
  <c r="H129" i="53"/>
  <c r="H130" i="53"/>
  <c r="H131" i="53"/>
  <c r="H132" i="53"/>
  <c r="H133" i="53"/>
  <c r="H134" i="53"/>
  <c r="A3" i="41"/>
  <c r="A6" i="25"/>
  <c r="A5" i="25"/>
  <c r="A4" i="25"/>
  <c r="A3" i="25"/>
  <c r="A6" i="29"/>
  <c r="A5" i="29"/>
  <c r="A4" i="29"/>
  <c r="A3" i="29"/>
  <c r="A6" i="23"/>
  <c r="A5" i="23"/>
  <c r="A4" i="23"/>
  <c r="A3" i="23"/>
  <c r="A6" i="15"/>
  <c r="A5" i="15"/>
  <c r="A4" i="15"/>
  <c r="A3" i="15"/>
  <c r="B17" i="15"/>
  <c r="B22" i="15" s="1"/>
  <c r="B17" i="23"/>
  <c r="B22" i="23" s="1"/>
  <c r="B17" i="29"/>
  <c r="B22" i="29" s="1"/>
  <c r="A17" i="23"/>
  <c r="G22" i="29"/>
  <c r="I22" i="29"/>
  <c r="J22" i="29"/>
  <c r="K22" i="29"/>
  <c r="O22" i="29"/>
  <c r="P22" i="29"/>
  <c r="A12" i="23"/>
  <c r="A12" i="15"/>
  <c r="M9" i="41"/>
  <c r="A101" i="41" s="1"/>
  <c r="W36" i="41"/>
  <c r="X36" i="41"/>
  <c r="Y36" i="41"/>
  <c r="Z36" i="41"/>
  <c r="AA36" i="41"/>
  <c r="AB36" i="41"/>
  <c r="AC36" i="41"/>
  <c r="AD36" i="41"/>
  <c r="AE36" i="41"/>
  <c r="AF36" i="41"/>
  <c r="AG36" i="41"/>
  <c r="AH36" i="41"/>
  <c r="AI36" i="41"/>
  <c r="AJ36" i="41"/>
  <c r="AK36" i="41"/>
  <c r="AL36" i="41"/>
  <c r="AM36" i="41"/>
  <c r="AN36" i="41"/>
  <c r="AO36" i="41"/>
  <c r="AP36" i="41"/>
  <c r="AQ36" i="41"/>
  <c r="AR36" i="41"/>
  <c r="AS36" i="41"/>
  <c r="AT36" i="41"/>
  <c r="AU36" i="41"/>
  <c r="AV36" i="41"/>
  <c r="AW36" i="41"/>
  <c r="AX36" i="41"/>
  <c r="AY36" i="41"/>
  <c r="AZ36" i="41"/>
  <c r="BA36" i="41"/>
  <c r="BB36" i="41"/>
  <c r="BC36" i="41"/>
  <c r="BD36" i="41"/>
  <c r="BE36" i="41"/>
  <c r="BF36" i="41"/>
  <c r="BG36" i="41"/>
  <c r="BH36" i="41"/>
  <c r="BI36" i="41"/>
  <c r="BJ36" i="41"/>
  <c r="BK36" i="41"/>
  <c r="BL36" i="41"/>
  <c r="BM36" i="41"/>
  <c r="I28" i="45"/>
  <c r="D43" i="41" s="1"/>
  <c r="I38" i="45"/>
  <c r="D45" i="41" s="1"/>
  <c r="H23" i="45"/>
  <c r="C42" i="41" s="1"/>
  <c r="H43" i="45"/>
  <c r="C46" i="41" s="1"/>
  <c r="H73" i="45"/>
  <c r="H74" i="45" s="1"/>
  <c r="H98" i="45"/>
  <c r="C57" i="41" s="1"/>
  <c r="H103" i="45"/>
  <c r="C58" i="41" s="1"/>
  <c r="H118" i="45"/>
  <c r="H143" i="45"/>
  <c r="C66" i="41" s="1"/>
  <c r="H153" i="45"/>
  <c r="H154" i="45" s="1"/>
  <c r="H158" i="45"/>
  <c r="C69" i="41" s="1"/>
  <c r="H168" i="45"/>
  <c r="C71" i="41" s="1"/>
  <c r="H183" i="45"/>
  <c r="H188" i="45"/>
  <c r="H193" i="45"/>
  <c r="H194" i="45" s="1"/>
  <c r="H198" i="45"/>
  <c r="H218" i="45"/>
  <c r="C81" i="41" s="1"/>
  <c r="H223" i="45"/>
  <c r="C82" i="41" s="1"/>
  <c r="H238" i="45"/>
  <c r="C85" i="41" s="1"/>
  <c r="H263" i="45"/>
  <c r="H264" i="45" s="1"/>
  <c r="I264" i="45" s="1"/>
  <c r="A9" i="25"/>
  <c r="A46" i="25" s="1"/>
  <c r="A9" i="29"/>
  <c r="A47" i="29" s="1"/>
  <c r="A9" i="23"/>
  <c r="A46" i="23" s="1"/>
  <c r="A9" i="15"/>
  <c r="A42" i="15" s="1"/>
  <c r="M5" i="41"/>
  <c r="M3" i="41"/>
  <c r="G16" i="45"/>
  <c r="B90" i="41"/>
  <c r="A90" i="41"/>
  <c r="B89" i="41"/>
  <c r="A89" i="41"/>
  <c r="B88" i="41"/>
  <c r="A88" i="41"/>
  <c r="B87" i="41"/>
  <c r="A87" i="41"/>
  <c r="B86" i="41"/>
  <c r="A86" i="41"/>
  <c r="B85" i="41"/>
  <c r="A85" i="41"/>
  <c r="B84" i="41"/>
  <c r="A84" i="41"/>
  <c r="B83" i="41"/>
  <c r="A83" i="41"/>
  <c r="B82" i="41"/>
  <c r="A82" i="41"/>
  <c r="B81" i="41"/>
  <c r="A81" i="41"/>
  <c r="B80" i="41"/>
  <c r="A80" i="41"/>
  <c r="B79" i="41"/>
  <c r="A79" i="41"/>
  <c r="B78" i="41"/>
  <c r="A78" i="41"/>
  <c r="B77" i="41"/>
  <c r="A77" i="41"/>
  <c r="B76" i="41"/>
  <c r="A76" i="41"/>
  <c r="B75" i="41"/>
  <c r="A75" i="41"/>
  <c r="B74" i="41"/>
  <c r="A74" i="41"/>
  <c r="B73" i="41"/>
  <c r="A73" i="41"/>
  <c r="B72" i="41"/>
  <c r="A72" i="41"/>
  <c r="B71" i="41"/>
  <c r="A71" i="41"/>
  <c r="B70" i="41"/>
  <c r="A70" i="41"/>
  <c r="B69" i="41"/>
  <c r="A69" i="41"/>
  <c r="B68" i="41"/>
  <c r="A68" i="41"/>
  <c r="B67" i="41"/>
  <c r="A67" i="41"/>
  <c r="B66" i="41"/>
  <c r="A66" i="41"/>
  <c r="B65" i="41"/>
  <c r="A65" i="41"/>
  <c r="B64" i="41"/>
  <c r="A64" i="41"/>
  <c r="B63" i="41"/>
  <c r="A63" i="41"/>
  <c r="B62" i="41"/>
  <c r="A62" i="41"/>
  <c r="B61" i="41"/>
  <c r="A61" i="41"/>
  <c r="B60" i="41"/>
  <c r="A60" i="41"/>
  <c r="B59" i="41"/>
  <c r="A59" i="41"/>
  <c r="B58" i="41"/>
  <c r="A58" i="41"/>
  <c r="B57" i="41"/>
  <c r="A57" i="41"/>
  <c r="B56" i="41"/>
  <c r="A56" i="41"/>
  <c r="B55" i="41"/>
  <c r="A55" i="41"/>
  <c r="B54" i="41"/>
  <c r="A54" i="41"/>
  <c r="B53" i="41"/>
  <c r="A53" i="41"/>
  <c r="B52" i="41"/>
  <c r="A52" i="41"/>
  <c r="B51" i="41"/>
  <c r="A51" i="41"/>
  <c r="B50" i="41"/>
  <c r="A50" i="41"/>
  <c r="B49" i="41"/>
  <c r="A49" i="41"/>
  <c r="B48" i="41"/>
  <c r="A48" i="41"/>
  <c r="B47" i="41"/>
  <c r="A47" i="41"/>
  <c r="B46" i="41"/>
  <c r="A46" i="41"/>
  <c r="B45" i="41"/>
  <c r="A45" i="41"/>
  <c r="B44" i="41"/>
  <c r="A44" i="41"/>
  <c r="B43" i="41"/>
  <c r="A43" i="41"/>
  <c r="B42" i="41"/>
  <c r="A42" i="41"/>
  <c r="B41" i="41"/>
  <c r="A41" i="41"/>
  <c r="B40" i="41"/>
  <c r="A40" i="41"/>
  <c r="B39" i="41"/>
  <c r="A39" i="41"/>
  <c r="BN37" i="41"/>
  <c r="D37" i="41"/>
  <c r="C37" i="41"/>
  <c r="V36" i="41"/>
  <c r="U36" i="41"/>
  <c r="T36" i="41"/>
  <c r="S36" i="41"/>
  <c r="R36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G26" i="45"/>
  <c r="G31" i="45"/>
  <c r="G36" i="45"/>
  <c r="G41" i="45"/>
  <c r="G46" i="45"/>
  <c r="G51" i="45"/>
  <c r="G56" i="45"/>
  <c r="G61" i="45"/>
  <c r="G71" i="45"/>
  <c r="G76" i="45"/>
  <c r="G81" i="45"/>
  <c r="G86" i="45"/>
  <c r="G91" i="45"/>
  <c r="G96" i="45"/>
  <c r="G101" i="45"/>
  <c r="G106" i="45"/>
  <c r="G111" i="45"/>
  <c r="G116" i="45"/>
  <c r="G121" i="45"/>
  <c r="G126" i="45"/>
  <c r="G131" i="45"/>
  <c r="G136" i="45"/>
  <c r="G141" i="45"/>
  <c r="G146" i="45"/>
  <c r="G151" i="45"/>
  <c r="G156" i="45"/>
  <c r="G161" i="45"/>
  <c r="G166" i="45"/>
  <c r="G171" i="45"/>
  <c r="G176" i="45"/>
  <c r="G181" i="45"/>
  <c r="G186" i="45"/>
  <c r="G191" i="45"/>
  <c r="G196" i="45"/>
  <c r="G201" i="45"/>
  <c r="G206" i="45"/>
  <c r="G211" i="45"/>
  <c r="G216" i="45"/>
  <c r="H219" i="45"/>
  <c r="G221" i="45"/>
  <c r="G226" i="45"/>
  <c r="G231" i="45"/>
  <c r="G236" i="45"/>
  <c r="G241" i="45"/>
  <c r="G246" i="45"/>
  <c r="G251" i="45"/>
  <c r="G256" i="45"/>
  <c r="G261" i="45"/>
  <c r="C22" i="29"/>
  <c r="E267" i="45"/>
  <c r="H23" i="25"/>
  <c r="H20" i="25"/>
  <c r="J3" i="45"/>
  <c r="J262" i="45" s="1"/>
  <c r="J263" i="45" s="1"/>
  <c r="E90" i="41" s="1"/>
  <c r="J197" i="45"/>
  <c r="J198" i="45" s="1"/>
  <c r="E77" i="41" s="1"/>
  <c r="J177" i="45"/>
  <c r="J178" i="45" s="1"/>
  <c r="J117" i="45"/>
  <c r="J118" i="45"/>
  <c r="E61" i="41" s="1"/>
  <c r="J57" i="45"/>
  <c r="J58" i="45" s="1"/>
  <c r="E49" i="41" s="1"/>
  <c r="J257" i="45"/>
  <c r="J258" i="45" s="1"/>
  <c r="E89" i="41" s="1"/>
  <c r="J217" i="45"/>
  <c r="J218" i="45" s="1"/>
  <c r="E81" i="41" s="1"/>
  <c r="J212" i="45"/>
  <c r="J213" i="45" s="1"/>
  <c r="E80" i="41" s="1"/>
  <c r="J112" i="45"/>
  <c r="J113" i="45" s="1"/>
  <c r="E60" i="41" s="1"/>
  <c r="J137" i="45"/>
  <c r="J138" i="45" s="1"/>
  <c r="E65" i="41" s="1"/>
  <c r="J107" i="45"/>
  <c r="J108" i="45" s="1"/>
  <c r="E59" i="41" s="1"/>
  <c r="J27" i="45"/>
  <c r="J28" i="45"/>
  <c r="E43" i="41" s="1"/>
  <c r="J17" i="45"/>
  <c r="J18" i="45" s="1"/>
  <c r="E41" i="41" s="1"/>
  <c r="H89" i="45"/>
  <c r="I72" i="45"/>
  <c r="I73" i="45" s="1"/>
  <c r="I82" i="45"/>
  <c r="I83" i="45" s="1"/>
  <c r="D54" i="41" s="1"/>
  <c r="I92" i="45"/>
  <c r="I93" i="45" s="1"/>
  <c r="I102" i="45"/>
  <c r="I103" i="45" s="1"/>
  <c r="I112" i="45"/>
  <c r="I113" i="45" s="1"/>
  <c r="I122" i="45"/>
  <c r="I123" i="45" s="1"/>
  <c r="I132" i="45"/>
  <c r="I133" i="45" s="1"/>
  <c r="I142" i="45"/>
  <c r="I143" i="45" s="1"/>
  <c r="I152" i="45"/>
  <c r="I162" i="45"/>
  <c r="I172" i="45"/>
  <c r="I173" i="45" s="1"/>
  <c r="I182" i="45"/>
  <c r="I183" i="45" s="1"/>
  <c r="D74" i="41" s="1"/>
  <c r="I192" i="45"/>
  <c r="I202" i="45"/>
  <c r="I203" i="45" s="1"/>
  <c r="I212" i="45"/>
  <c r="I213" i="45" s="1"/>
  <c r="I222" i="45"/>
  <c r="I223" i="45" s="1"/>
  <c r="D82" i="41" s="1"/>
  <c r="I232" i="45"/>
  <c r="I233" i="45" s="1"/>
  <c r="I242" i="45"/>
  <c r="I243" i="45" s="1"/>
  <c r="I252" i="45"/>
  <c r="I253" i="45" s="1"/>
  <c r="D88" i="41" s="1"/>
  <c r="H254" i="45"/>
  <c r="I254" i="45" s="1"/>
  <c r="C88" i="41"/>
  <c r="C84" i="41"/>
  <c r="H174" i="45"/>
  <c r="C72" i="41"/>
  <c r="C68" i="41"/>
  <c r="C64" i="41"/>
  <c r="C60" i="41"/>
  <c r="H29" i="45"/>
  <c r="I29" i="45" s="1"/>
  <c r="J29" i="45" s="1"/>
  <c r="C45" i="41"/>
  <c r="C49" i="41"/>
  <c r="H59" i="45"/>
  <c r="D90" i="41"/>
  <c r="C90" i="41"/>
  <c r="C74" i="41"/>
  <c r="H184" i="45"/>
  <c r="H19" i="29"/>
  <c r="H22" i="29" s="1"/>
  <c r="H24" i="45"/>
  <c r="D22" i="23"/>
  <c r="I163" i="45"/>
  <c r="D70" i="41" s="1"/>
  <c r="I193" i="45"/>
  <c r="I153" i="45"/>
  <c r="D68" i="41" s="1"/>
  <c r="C79" i="41" l="1"/>
  <c r="H209" i="45"/>
  <c r="C86" i="41"/>
  <c r="H244" i="45"/>
  <c r="I244" i="45" s="1"/>
  <c r="I19" i="23"/>
  <c r="I22" i="23" s="1"/>
  <c r="G22" i="23"/>
  <c r="I69" i="45"/>
  <c r="D51" i="41"/>
  <c r="H84" i="45"/>
  <c r="C54" i="41"/>
  <c r="C50" i="41"/>
  <c r="H224" i="45"/>
  <c r="I224" i="45" s="1"/>
  <c r="H99" i="45"/>
  <c r="H104" i="45"/>
  <c r="M19" i="23"/>
  <c r="M22" i="23" s="1"/>
  <c r="H49" i="45"/>
  <c r="H144" i="45"/>
  <c r="C56" i="41"/>
  <c r="C76" i="41"/>
  <c r="I144" i="45"/>
  <c r="C41" i="41"/>
  <c r="I174" i="45"/>
  <c r="H149" i="45"/>
  <c r="I149" i="45" s="1"/>
  <c r="J22" i="45"/>
  <c r="J23" i="45" s="1"/>
  <c r="E42" i="41" s="1"/>
  <c r="J37" i="45"/>
  <c r="J38" i="45" s="1"/>
  <c r="J207" i="45"/>
  <c r="J208" i="45" s="1"/>
  <c r="E79" i="41" s="1"/>
  <c r="J42" i="45"/>
  <c r="J43" i="45" s="1"/>
  <c r="E46" i="41" s="1"/>
  <c r="J187" i="45"/>
  <c r="J188" i="45" s="1"/>
  <c r="E75" i="41" s="1"/>
  <c r="H54" i="45"/>
  <c r="I54" i="45" s="1"/>
  <c r="I22" i="45"/>
  <c r="I23" i="45" s="1"/>
  <c r="D42" i="41" s="1"/>
  <c r="I87" i="45"/>
  <c r="I88" i="45" s="1"/>
  <c r="D55" i="41" s="1"/>
  <c r="I197" i="45"/>
  <c r="I198" i="45" s="1"/>
  <c r="D77" i="41" s="1"/>
  <c r="D19" i="15"/>
  <c r="A20" i="15"/>
  <c r="D20" i="15" s="1"/>
  <c r="F20" i="15" s="1"/>
  <c r="H20" i="15" s="1"/>
  <c r="C52" i="41"/>
  <c r="N20" i="23"/>
  <c r="H109" i="45"/>
  <c r="H239" i="45"/>
  <c r="I239" i="45" s="1"/>
  <c r="M21" i="25"/>
  <c r="N21" i="25" s="1"/>
  <c r="M19" i="29"/>
  <c r="N19" i="29" s="1"/>
  <c r="N22" i="29" s="1"/>
  <c r="L22" i="15"/>
  <c r="M22" i="25"/>
  <c r="C65" i="41"/>
  <c r="H139" i="45"/>
  <c r="C40" i="41"/>
  <c r="H14" i="45"/>
  <c r="I14" i="45" s="1"/>
  <c r="H214" i="45"/>
  <c r="I214" i="45" s="1"/>
  <c r="J214" i="45" s="1"/>
  <c r="C80" i="41"/>
  <c r="D56" i="41"/>
  <c r="I94" i="45"/>
  <c r="H204" i="45"/>
  <c r="I204" i="45" s="1"/>
  <c r="C78" i="41"/>
  <c r="C89" i="41"/>
  <c r="H259" i="45"/>
  <c r="C70" i="41"/>
  <c r="H164" i="45"/>
  <c r="C83" i="41"/>
  <c r="H229" i="45"/>
  <c r="D80" i="41"/>
  <c r="I89" i="45"/>
  <c r="D73" i="41"/>
  <c r="H21" i="25"/>
  <c r="I77" i="45"/>
  <c r="I78" i="45" s="1"/>
  <c r="D53" i="41" s="1"/>
  <c r="I137" i="45"/>
  <c r="I138" i="45" s="1"/>
  <c r="I257" i="45"/>
  <c r="I258" i="45" s="1"/>
  <c r="D89" i="41" s="1"/>
  <c r="H179" i="45"/>
  <c r="I179" i="45" s="1"/>
  <c r="J179" i="45" s="1"/>
  <c r="D66" i="41"/>
  <c r="I164" i="45"/>
  <c r="I64" i="45"/>
  <c r="F22" i="29"/>
  <c r="J264" i="45"/>
  <c r="H44" i="45"/>
  <c r="H22" i="25"/>
  <c r="H169" i="45"/>
  <c r="J142" i="45"/>
  <c r="J143" i="45" s="1"/>
  <c r="E66" i="41" s="1"/>
  <c r="J192" i="45"/>
  <c r="J193" i="45" s="1"/>
  <c r="E76" i="41" s="1"/>
  <c r="J252" i="45"/>
  <c r="J253" i="45" s="1"/>
  <c r="E88" i="41" s="1"/>
  <c r="J32" i="45"/>
  <c r="J33" i="45" s="1"/>
  <c r="E44" i="41" s="1"/>
  <c r="J82" i="45"/>
  <c r="J83" i="45" s="1"/>
  <c r="E54" i="41" s="1"/>
  <c r="J162" i="45"/>
  <c r="J163" i="45" s="1"/>
  <c r="E70" i="41" s="1"/>
  <c r="J227" i="45"/>
  <c r="J228" i="45" s="1"/>
  <c r="E83" i="41" s="1"/>
  <c r="D22" i="29"/>
  <c r="L25" i="25"/>
  <c r="I7" i="45"/>
  <c r="I8" i="45" s="1"/>
  <c r="D39" i="41" s="1"/>
  <c r="I42" i="45"/>
  <c r="I43" i="45" s="1"/>
  <c r="D46" i="41" s="1"/>
  <c r="I127" i="45"/>
  <c r="I128" i="45" s="1"/>
  <c r="I207" i="45"/>
  <c r="I208" i="45" s="1"/>
  <c r="D79" i="41" s="1"/>
  <c r="I217" i="45"/>
  <c r="I218" i="45" s="1"/>
  <c r="I247" i="45"/>
  <c r="I248" i="45" s="1"/>
  <c r="D87" i="41" s="1"/>
  <c r="H129" i="45"/>
  <c r="D72" i="41"/>
  <c r="J97" i="45"/>
  <c r="J98" i="45" s="1"/>
  <c r="E57" i="41" s="1"/>
  <c r="J62" i="45"/>
  <c r="J63" i="45" s="1"/>
  <c r="E50" i="41" s="1"/>
  <c r="J77" i="45"/>
  <c r="J78" i="45" s="1"/>
  <c r="E53" i="41" s="1"/>
  <c r="J242" i="45"/>
  <c r="J243" i="45" s="1"/>
  <c r="E86" i="41" s="1"/>
  <c r="J47" i="45"/>
  <c r="J48" i="45" s="1"/>
  <c r="E47" i="41" s="1"/>
  <c r="J127" i="45"/>
  <c r="J128" i="45" s="1"/>
  <c r="J172" i="45"/>
  <c r="J173" i="45" s="1"/>
  <c r="E72" i="41" s="1"/>
  <c r="J247" i="45"/>
  <c r="J248" i="45" s="1"/>
  <c r="E87" i="41" s="1"/>
  <c r="D86" i="41"/>
  <c r="I104" i="45"/>
  <c r="D58" i="41"/>
  <c r="I184" i="45"/>
  <c r="C75" i="41"/>
  <c r="H189" i="45"/>
  <c r="I189" i="45" s="1"/>
  <c r="H119" i="45"/>
  <c r="C61" i="41"/>
  <c r="C53" i="41"/>
  <c r="H79" i="45"/>
  <c r="I79" i="45" s="1"/>
  <c r="J79" i="45" s="1"/>
  <c r="I84" i="45"/>
  <c r="J84" i="45" s="1"/>
  <c r="C39" i="41"/>
  <c r="H9" i="45"/>
  <c r="H249" i="45"/>
  <c r="I249" i="45" s="1"/>
  <c r="C87" i="41"/>
  <c r="M19" i="25"/>
  <c r="N19" i="25" s="1"/>
  <c r="J52" i="45"/>
  <c r="J53" i="45" s="1"/>
  <c r="J67" i="45"/>
  <c r="J68" i="45" s="1"/>
  <c r="E51" i="41" s="1"/>
  <c r="J72" i="45"/>
  <c r="J73" i="45" s="1"/>
  <c r="E52" i="41" s="1"/>
  <c r="J122" i="45"/>
  <c r="J123" i="45" s="1"/>
  <c r="E62" i="41" s="1"/>
  <c r="J152" i="45"/>
  <c r="J153" i="45" s="1"/>
  <c r="E68" i="41" s="1"/>
  <c r="J167" i="45"/>
  <c r="J168" i="45" s="1"/>
  <c r="J182" i="45"/>
  <c r="J183" i="45" s="1"/>
  <c r="K3" i="45"/>
  <c r="E37" i="41"/>
  <c r="J12" i="45"/>
  <c r="J13" i="45" s="1"/>
  <c r="E40" i="41" s="1"/>
  <c r="J92" i="45"/>
  <c r="J93" i="45" s="1"/>
  <c r="J94" i="45" s="1"/>
  <c r="J157" i="45"/>
  <c r="J158" i="45" s="1"/>
  <c r="H159" i="45"/>
  <c r="I159" i="45" s="1"/>
  <c r="J159" i="45" s="1"/>
  <c r="I17" i="45"/>
  <c r="I18" i="45" s="1"/>
  <c r="I47" i="45"/>
  <c r="I48" i="45" s="1"/>
  <c r="I57" i="45"/>
  <c r="I58" i="45" s="1"/>
  <c r="D49" i="41" s="1"/>
  <c r="I107" i="45"/>
  <c r="I108" i="45" s="1"/>
  <c r="I117" i="45"/>
  <c r="I118" i="45" s="1"/>
  <c r="I167" i="45"/>
  <c r="I168" i="45" s="1"/>
  <c r="I227" i="45"/>
  <c r="I228" i="45" s="1"/>
  <c r="M20" i="25"/>
  <c r="N20" i="25" s="1"/>
  <c r="E69" i="41"/>
  <c r="E73" i="41"/>
  <c r="C77" i="41"/>
  <c r="H199" i="45"/>
  <c r="H266" i="45"/>
  <c r="H267" i="45" s="1"/>
  <c r="C62" i="41"/>
  <c r="H124" i="45"/>
  <c r="D67" i="41"/>
  <c r="I99" i="45"/>
  <c r="D57" i="41"/>
  <c r="O20" i="23"/>
  <c r="D78" i="41"/>
  <c r="I74" i="45"/>
  <c r="D52" i="41"/>
  <c r="M20" i="15"/>
  <c r="N20" i="15" s="1"/>
  <c r="N19" i="23"/>
  <c r="N22" i="23" s="1"/>
  <c r="I114" i="45"/>
  <c r="J114" i="45" s="1"/>
  <c r="D60" i="41"/>
  <c r="I194" i="45"/>
  <c r="D76" i="41"/>
  <c r="D64" i="41"/>
  <c r="I134" i="45"/>
  <c r="D62" i="41"/>
  <c r="I124" i="45"/>
  <c r="J124" i="45" s="1"/>
  <c r="I154" i="45"/>
  <c r="D84" i="41"/>
  <c r="I234" i="45"/>
  <c r="J39" i="45"/>
  <c r="E45" i="41"/>
  <c r="K237" i="45"/>
  <c r="K238" i="45" s="1"/>
  <c r="K262" i="45"/>
  <c r="K247" i="45"/>
  <c r="K227" i="45"/>
  <c r="K182" i="45"/>
  <c r="K147" i="45"/>
  <c r="K148" i="45" s="1"/>
  <c r="K132" i="45"/>
  <c r="K133" i="45" s="1"/>
  <c r="K117" i="45"/>
  <c r="K77" i="45"/>
  <c r="K82" i="45"/>
  <c r="K37" i="45"/>
  <c r="K42" i="45"/>
  <c r="K27" i="45"/>
  <c r="K7" i="45"/>
  <c r="K8" i="45" s="1"/>
  <c r="K257" i="45"/>
  <c r="K197" i="45"/>
  <c r="K242" i="45"/>
  <c r="H34" i="45"/>
  <c r="I34" i="45" s="1"/>
  <c r="J34" i="45" s="1"/>
  <c r="M23" i="25"/>
  <c r="J237" i="45"/>
  <c r="J222" i="45"/>
  <c r="J232" i="45"/>
  <c r="J147" i="45"/>
  <c r="J132" i="45"/>
  <c r="J102" i="45"/>
  <c r="J87" i="45"/>
  <c r="J7" i="45"/>
  <c r="J202" i="45"/>
  <c r="E14" i="53"/>
  <c r="N22" i="25"/>
  <c r="F25" i="25"/>
  <c r="J249" i="45" l="1"/>
  <c r="J189" i="45"/>
  <c r="J69" i="45"/>
  <c r="I199" i="45"/>
  <c r="J199" i="45" s="1"/>
  <c r="E56" i="41"/>
  <c r="M22" i="29"/>
  <c r="M25" i="25"/>
  <c r="I24" i="45"/>
  <c r="J24" i="45" s="1"/>
  <c r="H25" i="25"/>
  <c r="F19" i="15"/>
  <c r="D22" i="15"/>
  <c r="I209" i="45"/>
  <c r="J209" i="45" s="1"/>
  <c r="I259" i="45"/>
  <c r="J259" i="45" s="1"/>
  <c r="N23" i="25"/>
  <c r="J154" i="45"/>
  <c r="J244" i="45"/>
  <c r="I44" i="45"/>
  <c r="J44" i="45" s="1"/>
  <c r="J64" i="45"/>
  <c r="J254" i="45"/>
  <c r="D65" i="41"/>
  <c r="I139" i="45"/>
  <c r="J139" i="45" s="1"/>
  <c r="J194" i="45"/>
  <c r="J74" i="45"/>
  <c r="J164" i="45"/>
  <c r="D81" i="41"/>
  <c r="I219" i="45"/>
  <c r="J219" i="45" s="1"/>
  <c r="J99" i="45"/>
  <c r="I9" i="45"/>
  <c r="I129" i="45"/>
  <c r="J129" i="45" s="1"/>
  <c r="D63" i="41"/>
  <c r="J174" i="45"/>
  <c r="J144" i="45"/>
  <c r="I266" i="45"/>
  <c r="I267" i="45" s="1"/>
  <c r="C92" i="41"/>
  <c r="E63" i="41"/>
  <c r="N25" i="25"/>
  <c r="I229" i="45"/>
  <c r="J229" i="45" s="1"/>
  <c r="D83" i="41"/>
  <c r="K217" i="45"/>
  <c r="K218" i="45" s="1"/>
  <c r="K222" i="45"/>
  <c r="K223" i="45" s="1"/>
  <c r="F82" i="41" s="1"/>
  <c r="K207" i="45"/>
  <c r="K208" i="45" s="1"/>
  <c r="K157" i="45"/>
  <c r="K158" i="45" s="1"/>
  <c r="K112" i="45"/>
  <c r="K113" i="45" s="1"/>
  <c r="F60" i="41" s="1"/>
  <c r="K97" i="45"/>
  <c r="K98" i="45" s="1"/>
  <c r="F57" i="41" s="1"/>
  <c r="K102" i="45"/>
  <c r="K103" i="45" s="1"/>
  <c r="F58" i="41" s="1"/>
  <c r="K107" i="45"/>
  <c r="K108" i="45" s="1"/>
  <c r="K92" i="45"/>
  <c r="K93" i="45" s="1"/>
  <c r="F56" i="41" s="1"/>
  <c r="K67" i="45"/>
  <c r="K68" i="45" s="1"/>
  <c r="F51" i="41" s="1"/>
  <c r="L3" i="45"/>
  <c r="K232" i="45"/>
  <c r="K233" i="45" s="1"/>
  <c r="F84" i="41" s="1"/>
  <c r="K192" i="45"/>
  <c r="K193" i="45" s="1"/>
  <c r="F76" i="41" s="1"/>
  <c r="K162" i="45"/>
  <c r="K163" i="45" s="1"/>
  <c r="K167" i="45"/>
  <c r="K168" i="45" s="1"/>
  <c r="K152" i="45"/>
  <c r="K153" i="45" s="1"/>
  <c r="F68" i="41" s="1"/>
  <c r="K137" i="45"/>
  <c r="K138" i="45" s="1"/>
  <c r="K52" i="45"/>
  <c r="K53" i="45" s="1"/>
  <c r="K72" i="45"/>
  <c r="K73" i="45" s="1"/>
  <c r="F52" i="41" s="1"/>
  <c r="K12" i="45"/>
  <c r="K13" i="45" s="1"/>
  <c r="K212" i="45"/>
  <c r="K213" i="45" s="1"/>
  <c r="K142" i="45"/>
  <c r="K143" i="45" s="1"/>
  <c r="K122" i="45"/>
  <c r="K123" i="45" s="1"/>
  <c r="F62" i="41" s="1"/>
  <c r="K57" i="45"/>
  <c r="K58" i="45" s="1"/>
  <c r="K22" i="45"/>
  <c r="K23" i="45" s="1"/>
  <c r="K202" i="45"/>
  <c r="K203" i="45" s="1"/>
  <c r="F78" i="41" s="1"/>
  <c r="K187" i="45"/>
  <c r="K188" i="45" s="1"/>
  <c r="K87" i="45"/>
  <c r="K88" i="45" s="1"/>
  <c r="F55" i="41" s="1"/>
  <c r="K62" i="45"/>
  <c r="K63" i="45" s="1"/>
  <c r="K17" i="45"/>
  <c r="K18" i="45" s="1"/>
  <c r="K177" i="45"/>
  <c r="K178" i="45" s="1"/>
  <c r="F73" i="41" s="1"/>
  <c r="K32" i="45"/>
  <c r="K33" i="45" s="1"/>
  <c r="F44" i="41" s="1"/>
  <c r="F37" i="41"/>
  <c r="K252" i="45"/>
  <c r="K253" i="45" s="1"/>
  <c r="K127" i="45"/>
  <c r="K128" i="45" s="1"/>
  <c r="K172" i="45"/>
  <c r="K173" i="45" s="1"/>
  <c r="K47" i="45"/>
  <c r="K48" i="45" s="1"/>
  <c r="J14" i="45"/>
  <c r="D71" i="41"/>
  <c r="I169" i="45"/>
  <c r="J169" i="45" s="1"/>
  <c r="D47" i="41"/>
  <c r="I49" i="45"/>
  <c r="J49" i="45" s="1"/>
  <c r="E74" i="41"/>
  <c r="J184" i="45"/>
  <c r="I59" i="45"/>
  <c r="J59" i="45" s="1"/>
  <c r="K124" i="45"/>
  <c r="I119" i="45"/>
  <c r="J119" i="45" s="1"/>
  <c r="D61" i="41"/>
  <c r="D41" i="41"/>
  <c r="I19" i="45"/>
  <c r="J19" i="45" s="1"/>
  <c r="E71" i="41"/>
  <c r="K194" i="45"/>
  <c r="K179" i="45"/>
  <c r="D59" i="41"/>
  <c r="I109" i="45"/>
  <c r="J109" i="45" s="1"/>
  <c r="E48" i="41"/>
  <c r="J54" i="45"/>
  <c r="C93" i="41"/>
  <c r="J223" i="45"/>
  <c r="K28" i="45"/>
  <c r="F85" i="41"/>
  <c r="J203" i="45"/>
  <c r="J238" i="45"/>
  <c r="K43" i="45"/>
  <c r="K228" i="45"/>
  <c r="J8" i="45"/>
  <c r="J148" i="45"/>
  <c r="K258" i="45"/>
  <c r="K38" i="45"/>
  <c r="F64" i="41"/>
  <c r="K248" i="45"/>
  <c r="J103" i="45"/>
  <c r="K243" i="45"/>
  <c r="K78" i="45"/>
  <c r="K183" i="45"/>
  <c r="J133" i="45"/>
  <c r="K198" i="45"/>
  <c r="K118" i="45"/>
  <c r="J88" i="45"/>
  <c r="J233" i="45"/>
  <c r="F39" i="41"/>
  <c r="K83" i="45"/>
  <c r="F67" i="41"/>
  <c r="K263" i="45"/>
  <c r="O19" i="23"/>
  <c r="O22" i="23" s="1"/>
  <c r="K94" i="45" l="1"/>
  <c r="K114" i="45"/>
  <c r="K74" i="45"/>
  <c r="H19" i="15"/>
  <c r="H22" i="15" s="1"/>
  <c r="F22" i="15"/>
  <c r="M19" i="15"/>
  <c r="K99" i="45"/>
  <c r="D92" i="41"/>
  <c r="D93" i="41" s="1"/>
  <c r="K69" i="45"/>
  <c r="F88" i="41"/>
  <c r="K254" i="45"/>
  <c r="F41" i="41"/>
  <c r="K19" i="45"/>
  <c r="F66" i="41"/>
  <c r="K144" i="45"/>
  <c r="F48" i="41"/>
  <c r="K54" i="45"/>
  <c r="F70" i="41"/>
  <c r="K164" i="45"/>
  <c r="F47" i="41"/>
  <c r="K49" i="45"/>
  <c r="F50" i="41"/>
  <c r="K64" i="45"/>
  <c r="F42" i="41"/>
  <c r="K24" i="45"/>
  <c r="F80" i="41"/>
  <c r="K214" i="45"/>
  <c r="K139" i="45"/>
  <c r="F65" i="41"/>
  <c r="F81" i="41"/>
  <c r="K219" i="45"/>
  <c r="K154" i="45"/>
  <c r="F72" i="41"/>
  <c r="K174" i="45"/>
  <c r="F49" i="41"/>
  <c r="K59" i="45"/>
  <c r="F40" i="41"/>
  <c r="K14" i="45"/>
  <c r="K109" i="45"/>
  <c r="F59" i="41"/>
  <c r="F69" i="41"/>
  <c r="K159" i="45"/>
  <c r="F63" i="41"/>
  <c r="K129" i="45"/>
  <c r="F75" i="41"/>
  <c r="K189" i="45"/>
  <c r="K169" i="45"/>
  <c r="F71" i="41"/>
  <c r="L242" i="45"/>
  <c r="L243" i="45" s="1"/>
  <c r="G86" i="41" s="1"/>
  <c r="L107" i="45"/>
  <c r="L108" i="45" s="1"/>
  <c r="L247" i="45"/>
  <c r="L248" i="45" s="1"/>
  <c r="G87" i="41" s="1"/>
  <c r="L112" i="45"/>
  <c r="L113" i="45" s="1"/>
  <c r="G60" i="41" s="1"/>
  <c r="G37" i="41"/>
  <c r="L167" i="45"/>
  <c r="L168" i="45" s="1"/>
  <c r="G71" i="41" s="1"/>
  <c r="L87" i="45"/>
  <c r="L88" i="45" s="1"/>
  <c r="G55" i="41" s="1"/>
  <c r="L207" i="45"/>
  <c r="L208" i="45" s="1"/>
  <c r="G79" i="41" s="1"/>
  <c r="L152" i="45"/>
  <c r="L153" i="45" s="1"/>
  <c r="G68" i="41" s="1"/>
  <c r="L212" i="45"/>
  <c r="L213" i="45" s="1"/>
  <c r="G80" i="41" s="1"/>
  <c r="L52" i="45"/>
  <c r="L53" i="45" s="1"/>
  <c r="L187" i="45"/>
  <c r="L188" i="45" s="1"/>
  <c r="L82" i="45"/>
  <c r="L83" i="45" s="1"/>
  <c r="G54" i="41" s="1"/>
  <c r="L202" i="45"/>
  <c r="L203" i="45" s="1"/>
  <c r="G78" i="41" s="1"/>
  <c r="L137" i="45"/>
  <c r="L138" i="45" s="1"/>
  <c r="G65" i="41" s="1"/>
  <c r="L182" i="45"/>
  <c r="L183" i="45" s="1"/>
  <c r="G74" i="41" s="1"/>
  <c r="L77" i="45"/>
  <c r="L78" i="45" s="1"/>
  <c r="G53" i="41" s="1"/>
  <c r="L177" i="45"/>
  <c r="L178" i="45" s="1"/>
  <c r="G73" i="41" s="1"/>
  <c r="L147" i="45"/>
  <c r="L148" i="45" s="1"/>
  <c r="G67" i="41" s="1"/>
  <c r="L172" i="45"/>
  <c r="L173" i="45" s="1"/>
  <c r="L237" i="45"/>
  <c r="L238" i="45" s="1"/>
  <c r="G85" i="41" s="1"/>
  <c r="L57" i="45"/>
  <c r="L58" i="45" s="1"/>
  <c r="G49" i="41" s="1"/>
  <c r="L67" i="45"/>
  <c r="L68" i="45" s="1"/>
  <c r="G51" i="41" s="1"/>
  <c r="L257" i="45"/>
  <c r="L258" i="45" s="1"/>
  <c r="G89" i="41" s="1"/>
  <c r="L12" i="45"/>
  <c r="L13" i="45" s="1"/>
  <c r="L227" i="45"/>
  <c r="L228" i="45" s="1"/>
  <c r="G83" i="41" s="1"/>
  <c r="L127" i="45"/>
  <c r="L128" i="45" s="1"/>
  <c r="G63" i="41" s="1"/>
  <c r="L7" i="45"/>
  <c r="L8" i="45" s="1"/>
  <c r="G39" i="41" s="1"/>
  <c r="L42" i="45"/>
  <c r="L43" i="45" s="1"/>
  <c r="G46" i="41" s="1"/>
  <c r="L72" i="45"/>
  <c r="L73" i="45" s="1"/>
  <c r="G52" i="41" s="1"/>
  <c r="L217" i="45"/>
  <c r="L218" i="45" s="1"/>
  <c r="G81" i="41" s="1"/>
  <c r="L92" i="45"/>
  <c r="L93" i="45" s="1"/>
  <c r="G56" i="41" s="1"/>
  <c r="L62" i="45"/>
  <c r="L63" i="45" s="1"/>
  <c r="L27" i="45"/>
  <c r="L28" i="45" s="1"/>
  <c r="G43" i="41" s="1"/>
  <c r="L17" i="45"/>
  <c r="L18" i="45" s="1"/>
  <c r="L19" i="45" s="1"/>
  <c r="L122" i="45"/>
  <c r="L123" i="45" s="1"/>
  <c r="G62" i="41" s="1"/>
  <c r="M3" i="45"/>
  <c r="L132" i="45"/>
  <c r="L133" i="45" s="1"/>
  <c r="G64" i="41" s="1"/>
  <c r="L32" i="45"/>
  <c r="L33" i="45" s="1"/>
  <c r="G44" i="41" s="1"/>
  <c r="L197" i="45"/>
  <c r="L198" i="45" s="1"/>
  <c r="G77" i="41" s="1"/>
  <c r="L142" i="45"/>
  <c r="L143" i="45" s="1"/>
  <c r="L262" i="45"/>
  <c r="L263" i="45" s="1"/>
  <c r="G90" i="41" s="1"/>
  <c r="L97" i="45"/>
  <c r="L98" i="45" s="1"/>
  <c r="L99" i="45" s="1"/>
  <c r="L232" i="45"/>
  <c r="L233" i="45" s="1"/>
  <c r="G84" i="41" s="1"/>
  <c r="L252" i="45"/>
  <c r="L253" i="45" s="1"/>
  <c r="L192" i="45"/>
  <c r="L193" i="45" s="1"/>
  <c r="L194" i="45" s="1"/>
  <c r="L22" i="45"/>
  <c r="L23" i="45" s="1"/>
  <c r="L24" i="45" s="1"/>
  <c r="L157" i="45"/>
  <c r="L158" i="45" s="1"/>
  <c r="L159" i="45" s="1"/>
  <c r="L222" i="45"/>
  <c r="L223" i="45" s="1"/>
  <c r="G82" i="41" s="1"/>
  <c r="L117" i="45"/>
  <c r="L118" i="45" s="1"/>
  <c r="G61" i="41" s="1"/>
  <c r="L37" i="45"/>
  <c r="L38" i="45" s="1"/>
  <c r="G45" i="41" s="1"/>
  <c r="L47" i="45"/>
  <c r="L48" i="45" s="1"/>
  <c r="G47" i="41" s="1"/>
  <c r="L102" i="45"/>
  <c r="L103" i="45" s="1"/>
  <c r="G58" i="41" s="1"/>
  <c r="L162" i="45"/>
  <c r="L163" i="45" s="1"/>
  <c r="G70" i="41" s="1"/>
  <c r="K209" i="45"/>
  <c r="F79" i="41"/>
  <c r="K34" i="45"/>
  <c r="J224" i="45"/>
  <c r="K224" i="45" s="1"/>
  <c r="L224" i="45" s="1"/>
  <c r="E82" i="41"/>
  <c r="K266" i="45"/>
  <c r="K264" i="45"/>
  <c r="F90" i="41"/>
  <c r="E64" i="41"/>
  <c r="J134" i="45"/>
  <c r="K134" i="45" s="1"/>
  <c r="F53" i="41"/>
  <c r="K79" i="45"/>
  <c r="L79" i="45" s="1"/>
  <c r="E67" i="41"/>
  <c r="J149" i="45"/>
  <c r="K149" i="45" s="1"/>
  <c r="G66" i="41"/>
  <c r="F89" i="41"/>
  <c r="K259" i="45"/>
  <c r="F54" i="41"/>
  <c r="K84" i="45"/>
  <c r="L84" i="45" s="1"/>
  <c r="E55" i="41"/>
  <c r="J89" i="45"/>
  <c r="K89" i="45" s="1"/>
  <c r="F61" i="41"/>
  <c r="K119" i="45"/>
  <c r="E58" i="41"/>
  <c r="J104" i="45"/>
  <c r="K104" i="45" s="1"/>
  <c r="L104" i="45" s="1"/>
  <c r="F83" i="41"/>
  <c r="K229" i="45"/>
  <c r="E78" i="41"/>
  <c r="J204" i="45"/>
  <c r="K204" i="45" s="1"/>
  <c r="F87" i="41"/>
  <c r="K249" i="45"/>
  <c r="K39" i="45"/>
  <c r="F45" i="41"/>
  <c r="F43" i="41"/>
  <c r="K29" i="45"/>
  <c r="E84" i="41"/>
  <c r="J234" i="45"/>
  <c r="K234" i="45" s="1"/>
  <c r="G88" i="41"/>
  <c r="F77" i="41"/>
  <c r="K199" i="45"/>
  <c r="F74" i="41"/>
  <c r="K184" i="45"/>
  <c r="F86" i="41"/>
  <c r="K244" i="45"/>
  <c r="L244" i="45" s="1"/>
  <c r="E39" i="41"/>
  <c r="J9" i="45"/>
  <c r="K9" i="45" s="1"/>
  <c r="F46" i="41"/>
  <c r="K44" i="45"/>
  <c r="L44" i="45" s="1"/>
  <c r="E85" i="41"/>
  <c r="J239" i="45"/>
  <c r="K239" i="45" s="1"/>
  <c r="L239" i="45" s="1"/>
  <c r="J266" i="45"/>
  <c r="J267" i="45" s="1"/>
  <c r="L184" i="45" l="1"/>
  <c r="G69" i="41"/>
  <c r="L124" i="45"/>
  <c r="L9" i="45"/>
  <c r="L209" i="45"/>
  <c r="L49" i="45"/>
  <c r="L199" i="45"/>
  <c r="L234" i="45"/>
  <c r="G41" i="41"/>
  <c r="L259" i="45"/>
  <c r="G57" i="41"/>
  <c r="N19" i="15"/>
  <c r="N22" i="15" s="1"/>
  <c r="M22" i="15"/>
  <c r="L29" i="45"/>
  <c r="L204" i="45"/>
  <c r="L266" i="45"/>
  <c r="G76" i="41"/>
  <c r="L264" i="45"/>
  <c r="L229" i="45"/>
  <c r="L134" i="45"/>
  <c r="L164" i="45"/>
  <c r="L119" i="45"/>
  <c r="L34" i="45"/>
  <c r="L169" i="45"/>
  <c r="L214" i="45"/>
  <c r="L144" i="45"/>
  <c r="L254" i="45"/>
  <c r="L219" i="45"/>
  <c r="G42" i="41"/>
  <c r="L249" i="45"/>
  <c r="L89" i="45"/>
  <c r="G72" i="41"/>
  <c r="L174" i="45"/>
  <c r="L189" i="45"/>
  <c r="G75" i="41"/>
  <c r="L129" i="45"/>
  <c r="L154" i="45"/>
  <c r="L139" i="45"/>
  <c r="G59" i="41"/>
  <c r="L109" i="45"/>
  <c r="L114" i="45"/>
  <c r="L59" i="45"/>
  <c r="L74" i="45"/>
  <c r="G48" i="41"/>
  <c r="G92" i="41" s="1"/>
  <c r="L54" i="45"/>
  <c r="F92" i="41"/>
  <c r="L39" i="45"/>
  <c r="L149" i="45"/>
  <c r="M207" i="45"/>
  <c r="M208" i="45" s="1"/>
  <c r="H79" i="41" s="1"/>
  <c r="M52" i="45"/>
  <c r="M53" i="45" s="1"/>
  <c r="M237" i="45"/>
  <c r="M238" i="45" s="1"/>
  <c r="M7" i="45"/>
  <c r="M8" i="45" s="1"/>
  <c r="M102" i="45"/>
  <c r="M103" i="45" s="1"/>
  <c r="M12" i="45"/>
  <c r="M13" i="45" s="1"/>
  <c r="M62" i="45"/>
  <c r="M63" i="45" s="1"/>
  <c r="H50" i="41" s="1"/>
  <c r="M137" i="45"/>
  <c r="M138" i="45" s="1"/>
  <c r="M22" i="45"/>
  <c r="M23" i="45" s="1"/>
  <c r="H42" i="41" s="1"/>
  <c r="M77" i="45"/>
  <c r="M78" i="45" s="1"/>
  <c r="M187" i="45"/>
  <c r="M188" i="45" s="1"/>
  <c r="H75" i="41" s="1"/>
  <c r="M47" i="45"/>
  <c r="M48" i="45" s="1"/>
  <c r="M87" i="45"/>
  <c r="M88" i="45" s="1"/>
  <c r="H37" i="41"/>
  <c r="M167" i="45"/>
  <c r="M168" i="45" s="1"/>
  <c r="H71" i="41" s="1"/>
  <c r="M172" i="45"/>
  <c r="M173" i="45" s="1"/>
  <c r="M174" i="45" s="1"/>
  <c r="M17" i="45"/>
  <c r="M18" i="45" s="1"/>
  <c r="H41" i="41" s="1"/>
  <c r="M57" i="45"/>
  <c r="M58" i="45" s="1"/>
  <c r="M59" i="45" s="1"/>
  <c r="M222" i="45"/>
  <c r="M223" i="45" s="1"/>
  <c r="M122" i="45"/>
  <c r="M123" i="45" s="1"/>
  <c r="M217" i="45"/>
  <c r="M218" i="45" s="1"/>
  <c r="H81" i="41" s="1"/>
  <c r="N3" i="45"/>
  <c r="M257" i="45"/>
  <c r="M258" i="45" s="1"/>
  <c r="M247" i="45"/>
  <c r="M248" i="45" s="1"/>
  <c r="H87" i="41" s="1"/>
  <c r="M182" i="45"/>
  <c r="M183" i="45" s="1"/>
  <c r="M242" i="45"/>
  <c r="M243" i="45" s="1"/>
  <c r="M252" i="45"/>
  <c r="M253" i="45" s="1"/>
  <c r="M37" i="45"/>
  <c r="M38" i="45" s="1"/>
  <c r="H45" i="41" s="1"/>
  <c r="M117" i="45"/>
  <c r="M118" i="45" s="1"/>
  <c r="H61" i="41" s="1"/>
  <c r="M147" i="45"/>
  <c r="M148" i="45" s="1"/>
  <c r="M32" i="45"/>
  <c r="M33" i="45" s="1"/>
  <c r="H44" i="41" s="1"/>
  <c r="M232" i="45"/>
  <c r="M233" i="45" s="1"/>
  <c r="H84" i="41" s="1"/>
  <c r="M162" i="45"/>
  <c r="M163" i="45" s="1"/>
  <c r="M192" i="45"/>
  <c r="M193" i="45" s="1"/>
  <c r="M27" i="45"/>
  <c r="M28" i="45" s="1"/>
  <c r="M177" i="45"/>
  <c r="M178" i="45" s="1"/>
  <c r="M212" i="45"/>
  <c r="M213" i="45" s="1"/>
  <c r="M214" i="45" s="1"/>
  <c r="M97" i="45"/>
  <c r="M98" i="45" s="1"/>
  <c r="H57" i="41" s="1"/>
  <c r="M42" i="45"/>
  <c r="M43" i="45" s="1"/>
  <c r="H46" i="41" s="1"/>
  <c r="M157" i="45"/>
  <c r="M158" i="45" s="1"/>
  <c r="H69" i="41" s="1"/>
  <c r="M132" i="45"/>
  <c r="M133" i="45" s="1"/>
  <c r="H64" i="41" s="1"/>
  <c r="M92" i="45"/>
  <c r="M93" i="45" s="1"/>
  <c r="H56" i="41" s="1"/>
  <c r="M67" i="45"/>
  <c r="M68" i="45" s="1"/>
  <c r="M112" i="45"/>
  <c r="M113" i="45" s="1"/>
  <c r="H60" i="41" s="1"/>
  <c r="M152" i="45"/>
  <c r="M153" i="45" s="1"/>
  <c r="H68" i="41" s="1"/>
  <c r="M227" i="45"/>
  <c r="M228" i="45" s="1"/>
  <c r="H83" i="41" s="1"/>
  <c r="M127" i="45"/>
  <c r="M128" i="45" s="1"/>
  <c r="H63" i="41" s="1"/>
  <c r="M262" i="45"/>
  <c r="M263" i="45" s="1"/>
  <c r="M202" i="45"/>
  <c r="M203" i="45" s="1"/>
  <c r="H78" i="41" s="1"/>
  <c r="M107" i="45"/>
  <c r="M108" i="45" s="1"/>
  <c r="H59" i="41" s="1"/>
  <c r="M142" i="45"/>
  <c r="M143" i="45" s="1"/>
  <c r="M197" i="45"/>
  <c r="M198" i="45" s="1"/>
  <c r="H77" i="41" s="1"/>
  <c r="M82" i="45"/>
  <c r="M83" i="45" s="1"/>
  <c r="H54" i="41" s="1"/>
  <c r="M72" i="45"/>
  <c r="M73" i="45" s="1"/>
  <c r="H52" i="41" s="1"/>
  <c r="G50" i="41"/>
  <c r="L64" i="45"/>
  <c r="M64" i="45" s="1"/>
  <c r="L14" i="45"/>
  <c r="G40" i="41"/>
  <c r="L94" i="45"/>
  <c r="L69" i="45"/>
  <c r="M69" i="45" s="1"/>
  <c r="L179" i="45"/>
  <c r="K267" i="45"/>
  <c r="H73" i="41"/>
  <c r="M74" i="45"/>
  <c r="H51" i="41"/>
  <c r="H48" i="41"/>
  <c r="M94" i="45"/>
  <c r="E92" i="41"/>
  <c r="H49" i="41"/>
  <c r="H80" i="41"/>
  <c r="L267" i="45" l="1"/>
  <c r="M189" i="45"/>
  <c r="M129" i="45"/>
  <c r="M169" i="45"/>
  <c r="M219" i="45"/>
  <c r="M139" i="45"/>
  <c r="M209" i="45"/>
  <c r="M14" i="45"/>
  <c r="M119" i="45"/>
  <c r="M204" i="45"/>
  <c r="M54" i="45"/>
  <c r="M19" i="45"/>
  <c r="M109" i="45"/>
  <c r="H40" i="41"/>
  <c r="M179" i="45"/>
  <c r="M154" i="45"/>
  <c r="M264" i="45"/>
  <c r="H90" i="41"/>
  <c r="M124" i="45"/>
  <c r="H62" i="41"/>
  <c r="M234" i="45"/>
  <c r="M266" i="45"/>
  <c r="H65" i="41"/>
  <c r="H72" i="41"/>
  <c r="M114" i="45"/>
  <c r="M194" i="45"/>
  <c r="H76" i="41"/>
  <c r="H67" i="41"/>
  <c r="M149" i="45"/>
  <c r="H86" i="41"/>
  <c r="M244" i="45"/>
  <c r="N27" i="45"/>
  <c r="N28" i="45" s="1"/>
  <c r="I43" i="41" s="1"/>
  <c r="N12" i="45"/>
  <c r="N13" i="45" s="1"/>
  <c r="N82" i="45"/>
  <c r="N83" i="45" s="1"/>
  <c r="N92" i="45"/>
  <c r="N93" i="45" s="1"/>
  <c r="N162" i="45"/>
  <c r="N163" i="45" s="1"/>
  <c r="I70" i="41" s="1"/>
  <c r="N62" i="45"/>
  <c r="N63" i="45" s="1"/>
  <c r="N117" i="45"/>
  <c r="N118" i="45" s="1"/>
  <c r="I61" i="41" s="1"/>
  <c r="N187" i="45"/>
  <c r="N188" i="45" s="1"/>
  <c r="I75" i="41" s="1"/>
  <c r="N202" i="45"/>
  <c r="N203" i="45" s="1"/>
  <c r="N242" i="45"/>
  <c r="N243" i="45" s="1"/>
  <c r="N32" i="45"/>
  <c r="N33" i="45" s="1"/>
  <c r="N257" i="45"/>
  <c r="N258" i="45" s="1"/>
  <c r="N72" i="45"/>
  <c r="N73" i="45" s="1"/>
  <c r="N222" i="45"/>
  <c r="N223" i="45" s="1"/>
  <c r="N107" i="45"/>
  <c r="N108" i="45" s="1"/>
  <c r="N7" i="45"/>
  <c r="N8" i="45" s="1"/>
  <c r="N9" i="45" s="1"/>
  <c r="N22" i="45"/>
  <c r="N23" i="45" s="1"/>
  <c r="I42" i="41" s="1"/>
  <c r="N42" i="45"/>
  <c r="N43" i="45" s="1"/>
  <c r="N127" i="45"/>
  <c r="N128" i="45" s="1"/>
  <c r="N262" i="45"/>
  <c r="N263" i="45" s="1"/>
  <c r="I90" i="41" s="1"/>
  <c r="N87" i="45"/>
  <c r="N88" i="45" s="1"/>
  <c r="N17" i="45"/>
  <c r="N18" i="45" s="1"/>
  <c r="N157" i="45"/>
  <c r="N158" i="45" s="1"/>
  <c r="N52" i="45"/>
  <c r="N53" i="45" s="1"/>
  <c r="I48" i="41" s="1"/>
  <c r="N77" i="45"/>
  <c r="N78" i="45" s="1"/>
  <c r="I53" i="41" s="1"/>
  <c r="N47" i="45"/>
  <c r="N48" i="45" s="1"/>
  <c r="I47" i="41" s="1"/>
  <c r="N67" i="45"/>
  <c r="N68" i="45" s="1"/>
  <c r="N212" i="45"/>
  <c r="N213" i="45" s="1"/>
  <c r="I80" i="41" s="1"/>
  <c r="N132" i="45"/>
  <c r="N133" i="45" s="1"/>
  <c r="I64" i="41" s="1"/>
  <c r="N232" i="45"/>
  <c r="N233" i="45" s="1"/>
  <c r="N142" i="45"/>
  <c r="N143" i="45" s="1"/>
  <c r="N152" i="45"/>
  <c r="N153" i="45" s="1"/>
  <c r="O3" i="45"/>
  <c r="N197" i="45"/>
  <c r="N198" i="45" s="1"/>
  <c r="N147" i="45"/>
  <c r="N148" i="45" s="1"/>
  <c r="N149" i="45" s="1"/>
  <c r="N217" i="45"/>
  <c r="N218" i="45" s="1"/>
  <c r="I81" i="41" s="1"/>
  <c r="N227" i="45"/>
  <c r="N228" i="45" s="1"/>
  <c r="I37" i="41"/>
  <c r="N97" i="45"/>
  <c r="N98" i="45" s="1"/>
  <c r="N192" i="45"/>
  <c r="N193" i="45" s="1"/>
  <c r="N252" i="45"/>
  <c r="N253" i="45" s="1"/>
  <c r="N247" i="45"/>
  <c r="N248" i="45" s="1"/>
  <c r="N237" i="45"/>
  <c r="N238" i="45" s="1"/>
  <c r="I85" i="41" s="1"/>
  <c r="N37" i="45"/>
  <c r="N38" i="45" s="1"/>
  <c r="N112" i="45"/>
  <c r="N113" i="45" s="1"/>
  <c r="N137" i="45"/>
  <c r="N138" i="45" s="1"/>
  <c r="N57" i="45"/>
  <c r="N58" i="45" s="1"/>
  <c r="N102" i="45"/>
  <c r="N103" i="45" s="1"/>
  <c r="I58" i="41" s="1"/>
  <c r="N172" i="45"/>
  <c r="N173" i="45" s="1"/>
  <c r="N167" i="45"/>
  <c r="N168" i="45" s="1"/>
  <c r="N122" i="45"/>
  <c r="N123" i="45" s="1"/>
  <c r="N207" i="45"/>
  <c r="N208" i="45" s="1"/>
  <c r="I79" i="41" s="1"/>
  <c r="N182" i="45"/>
  <c r="N183" i="45" s="1"/>
  <c r="N177" i="45"/>
  <c r="N178" i="45" s="1"/>
  <c r="I73" i="41" s="1"/>
  <c r="M79" i="45"/>
  <c r="H53" i="41"/>
  <c r="M39" i="45"/>
  <c r="M134" i="45"/>
  <c r="M34" i="45"/>
  <c r="M9" i="45"/>
  <c r="H39" i="41"/>
  <c r="H70" i="41"/>
  <c r="M164" i="45"/>
  <c r="H74" i="41"/>
  <c r="M184" i="45"/>
  <c r="M89" i="45"/>
  <c r="H55" i="41"/>
  <c r="H58" i="41"/>
  <c r="M104" i="45"/>
  <c r="M84" i="45"/>
  <c r="M249" i="45"/>
  <c r="M24" i="45"/>
  <c r="N214" i="45"/>
  <c r="H47" i="41"/>
  <c r="M49" i="45"/>
  <c r="H66" i="41"/>
  <c r="M144" i="45"/>
  <c r="H43" i="41"/>
  <c r="M29" i="45"/>
  <c r="M254" i="45"/>
  <c r="H88" i="41"/>
  <c r="M259" i="45"/>
  <c r="H89" i="41"/>
  <c r="M224" i="45"/>
  <c r="H82" i="41"/>
  <c r="H85" i="41"/>
  <c r="M239" i="45"/>
  <c r="M229" i="45"/>
  <c r="M199" i="45"/>
  <c r="M159" i="45"/>
  <c r="M44" i="45"/>
  <c r="M99" i="45"/>
  <c r="I39" i="41"/>
  <c r="E93" i="41"/>
  <c r="F93" i="41" s="1"/>
  <c r="G93" i="41" s="1"/>
  <c r="I76" i="41"/>
  <c r="N104" i="45"/>
  <c r="I54" i="41"/>
  <c r="N119" i="45"/>
  <c r="I77" i="41"/>
  <c r="M267" i="45"/>
  <c r="N264" i="45"/>
  <c r="I41" i="41"/>
  <c r="N84" i="45" l="1"/>
  <c r="N199" i="45"/>
  <c r="N19" i="45"/>
  <c r="H92" i="41"/>
  <c r="H93" i="41" s="1"/>
  <c r="N266" i="45"/>
  <c r="N89" i="45"/>
  <c r="N79" i="45"/>
  <c r="N49" i="45"/>
  <c r="N24" i="45"/>
  <c r="N219" i="45"/>
  <c r="N134" i="45"/>
  <c r="I55" i="41"/>
  <c r="N29" i="45"/>
  <c r="N164" i="45"/>
  <c r="N194" i="45"/>
  <c r="N209" i="45"/>
  <c r="O209" i="45" s="1"/>
  <c r="I67" i="41"/>
  <c r="N39" i="45"/>
  <c r="O39" i="45" s="1"/>
  <c r="I45" i="41"/>
  <c r="I68" i="41"/>
  <c r="N154" i="45"/>
  <c r="I89" i="41"/>
  <c r="N259" i="45"/>
  <c r="N94" i="45"/>
  <c r="I56" i="41"/>
  <c r="I62" i="41"/>
  <c r="N124" i="45"/>
  <c r="I51" i="41"/>
  <c r="N69" i="45"/>
  <c r="I63" i="41"/>
  <c r="N129" i="45"/>
  <c r="N109" i="45"/>
  <c r="I59" i="41"/>
  <c r="N239" i="45"/>
  <c r="N169" i="45"/>
  <c r="I71" i="41"/>
  <c r="N139" i="45"/>
  <c r="I65" i="41"/>
  <c r="N249" i="45"/>
  <c r="I87" i="41"/>
  <c r="I84" i="41"/>
  <c r="N234" i="45"/>
  <c r="N44" i="45"/>
  <c r="I46" i="41"/>
  <c r="I82" i="41"/>
  <c r="N224" i="45"/>
  <c r="N244" i="45"/>
  <c r="I86" i="41"/>
  <c r="I50" i="41"/>
  <c r="N64" i="45"/>
  <c r="O64" i="45" s="1"/>
  <c r="I40" i="41"/>
  <c r="N14" i="45"/>
  <c r="N189" i="45"/>
  <c r="N54" i="45"/>
  <c r="N59" i="45"/>
  <c r="I49" i="41"/>
  <c r="N99" i="45"/>
  <c r="I57" i="41"/>
  <c r="I66" i="41"/>
  <c r="N144" i="45"/>
  <c r="I69" i="41"/>
  <c r="N159" i="45"/>
  <c r="O159" i="45" s="1"/>
  <c r="I44" i="41"/>
  <c r="N34" i="45"/>
  <c r="I74" i="41"/>
  <c r="N184" i="45"/>
  <c r="I72" i="41"/>
  <c r="N174" i="45"/>
  <c r="N114" i="45"/>
  <c r="I60" i="41"/>
  <c r="N254" i="45"/>
  <c r="I88" i="41"/>
  <c r="N229" i="45"/>
  <c r="I83" i="41"/>
  <c r="O102" i="45"/>
  <c r="O103" i="45" s="1"/>
  <c r="O82" i="45"/>
  <c r="O83" i="45" s="1"/>
  <c r="J54" i="41" s="1"/>
  <c r="O97" i="45"/>
  <c r="O98" i="45" s="1"/>
  <c r="J57" i="41" s="1"/>
  <c r="O57" i="45"/>
  <c r="O58" i="45" s="1"/>
  <c r="J49" i="41" s="1"/>
  <c r="O192" i="45"/>
  <c r="O193" i="45" s="1"/>
  <c r="O47" i="45"/>
  <c r="O48" i="45" s="1"/>
  <c r="J47" i="41" s="1"/>
  <c r="O32" i="45"/>
  <c r="O33" i="45" s="1"/>
  <c r="O172" i="45"/>
  <c r="O173" i="45" s="1"/>
  <c r="O174" i="45" s="1"/>
  <c r="O137" i="45"/>
  <c r="O138" i="45" s="1"/>
  <c r="J65" i="41" s="1"/>
  <c r="O72" i="45"/>
  <c r="O73" i="45" s="1"/>
  <c r="O62" i="45"/>
  <c r="O63" i="45" s="1"/>
  <c r="J50" i="41" s="1"/>
  <c r="O242" i="45"/>
  <c r="O243" i="45" s="1"/>
  <c r="O177" i="45"/>
  <c r="O178" i="45" s="1"/>
  <c r="J73" i="41" s="1"/>
  <c r="O27" i="45"/>
  <c r="O28" i="45" s="1"/>
  <c r="J37" i="41"/>
  <c r="O87" i="45"/>
  <c r="O88" i="45" s="1"/>
  <c r="O122" i="45"/>
  <c r="O123" i="45" s="1"/>
  <c r="O124" i="45" s="1"/>
  <c r="O227" i="45"/>
  <c r="O228" i="45" s="1"/>
  <c r="O262" i="45"/>
  <c r="O263" i="45" s="1"/>
  <c r="J90" i="41" s="1"/>
  <c r="O112" i="45"/>
  <c r="O113" i="45" s="1"/>
  <c r="O114" i="45" s="1"/>
  <c r="O187" i="45"/>
  <c r="O188" i="45" s="1"/>
  <c r="O17" i="45"/>
  <c r="O18" i="45" s="1"/>
  <c r="O212" i="45"/>
  <c r="O213" i="45" s="1"/>
  <c r="O252" i="45"/>
  <c r="O253" i="45" s="1"/>
  <c r="J88" i="41" s="1"/>
  <c r="O147" i="45"/>
  <c r="O148" i="45" s="1"/>
  <c r="J67" i="41" s="1"/>
  <c r="O232" i="45"/>
  <c r="O233" i="45" s="1"/>
  <c r="O52" i="45"/>
  <c r="O53" i="45" s="1"/>
  <c r="O257" i="45"/>
  <c r="O258" i="45" s="1"/>
  <c r="J89" i="41" s="1"/>
  <c r="P3" i="45"/>
  <c r="O222" i="45"/>
  <c r="O223" i="45" s="1"/>
  <c r="O237" i="45"/>
  <c r="O238" i="45" s="1"/>
  <c r="J85" i="41" s="1"/>
  <c r="O197" i="45"/>
  <c r="O198" i="45" s="1"/>
  <c r="O127" i="45"/>
  <c r="O128" i="45" s="1"/>
  <c r="O12" i="45"/>
  <c r="O13" i="45" s="1"/>
  <c r="O37" i="45"/>
  <c r="O38" i="45" s="1"/>
  <c r="J45" i="41" s="1"/>
  <c r="O247" i="45"/>
  <c r="O248" i="45" s="1"/>
  <c r="O167" i="45"/>
  <c r="O168" i="45" s="1"/>
  <c r="J71" i="41" s="1"/>
  <c r="O157" i="45"/>
  <c r="O158" i="45" s="1"/>
  <c r="O117" i="45"/>
  <c r="O118" i="45" s="1"/>
  <c r="J61" i="41" s="1"/>
  <c r="O202" i="45"/>
  <c r="O203" i="45" s="1"/>
  <c r="J78" i="41" s="1"/>
  <c r="O162" i="45"/>
  <c r="O163" i="45" s="1"/>
  <c r="J70" i="41" s="1"/>
  <c r="O132" i="45"/>
  <c r="O133" i="45" s="1"/>
  <c r="J64" i="41" s="1"/>
  <c r="O22" i="45"/>
  <c r="O23" i="45" s="1"/>
  <c r="J42" i="41" s="1"/>
  <c r="O77" i="45"/>
  <c r="O78" i="45" s="1"/>
  <c r="J53" i="41" s="1"/>
  <c r="O152" i="45"/>
  <c r="O153" i="45" s="1"/>
  <c r="O142" i="45"/>
  <c r="O143" i="45" s="1"/>
  <c r="O67" i="45"/>
  <c r="O68" i="45" s="1"/>
  <c r="O92" i="45"/>
  <c r="O93" i="45" s="1"/>
  <c r="J56" i="41" s="1"/>
  <c r="O42" i="45"/>
  <c r="O43" i="45" s="1"/>
  <c r="O44" i="45" s="1"/>
  <c r="O207" i="45"/>
  <c r="O208" i="45" s="1"/>
  <c r="O7" i="45"/>
  <c r="O8" i="45" s="1"/>
  <c r="O107" i="45"/>
  <c r="O108" i="45" s="1"/>
  <c r="J59" i="41" s="1"/>
  <c r="O182" i="45"/>
  <c r="O183" i="45" s="1"/>
  <c r="O217" i="45"/>
  <c r="O218" i="45" s="1"/>
  <c r="N74" i="45"/>
  <c r="I52" i="41"/>
  <c r="N204" i="45"/>
  <c r="I78" i="41"/>
  <c r="N179" i="45"/>
  <c r="J87" i="41"/>
  <c r="J60" i="41"/>
  <c r="J69" i="41"/>
  <c r="N267" i="45"/>
  <c r="O99" i="45"/>
  <c r="J81" i="41"/>
  <c r="J72" i="41"/>
  <c r="J52" i="41"/>
  <c r="O74" i="45"/>
  <c r="J79" i="41"/>
  <c r="J40" i="41"/>
  <c r="O14" i="45"/>
  <c r="J75" i="41"/>
  <c r="J62" i="41" l="1"/>
  <c r="O249" i="45"/>
  <c r="O179" i="45"/>
  <c r="J46" i="41"/>
  <c r="O109" i="45"/>
  <c r="O219" i="45"/>
  <c r="O259" i="45"/>
  <c r="O94" i="45"/>
  <c r="O204" i="45"/>
  <c r="O184" i="45"/>
  <c r="O189" i="45"/>
  <c r="O254" i="45"/>
  <c r="O59" i="45"/>
  <c r="I92" i="41"/>
  <c r="I93" i="41" s="1"/>
  <c r="J74" i="41"/>
  <c r="O266" i="45"/>
  <c r="O267" i="45" s="1"/>
  <c r="O169" i="45"/>
  <c r="O139" i="45"/>
  <c r="J77" i="41"/>
  <c r="O199" i="45"/>
  <c r="O89" i="45"/>
  <c r="J55" i="41"/>
  <c r="J86" i="41"/>
  <c r="O244" i="45"/>
  <c r="O119" i="45"/>
  <c r="O9" i="45"/>
  <c r="J39" i="41"/>
  <c r="J51" i="41"/>
  <c r="O69" i="45"/>
  <c r="O54" i="45"/>
  <c r="J48" i="41"/>
  <c r="J80" i="41"/>
  <c r="O214" i="45"/>
  <c r="O34" i="45"/>
  <c r="J44" i="41"/>
  <c r="O239" i="45"/>
  <c r="O149" i="45"/>
  <c r="J66" i="41"/>
  <c r="O144" i="45"/>
  <c r="J82" i="41"/>
  <c r="O224" i="45"/>
  <c r="O234" i="45"/>
  <c r="J84" i="41"/>
  <c r="O19" i="45"/>
  <c r="J41" i="41"/>
  <c r="J83" i="41"/>
  <c r="O229" i="45"/>
  <c r="J43" i="41"/>
  <c r="O29" i="45"/>
  <c r="O264" i="45"/>
  <c r="O134" i="45"/>
  <c r="O79" i="45"/>
  <c r="O164" i="45"/>
  <c r="O154" i="45"/>
  <c r="J68" i="41"/>
  <c r="J63" i="41"/>
  <c r="O129" i="45"/>
  <c r="P7" i="45"/>
  <c r="P8" i="45" s="1"/>
  <c r="P222" i="45"/>
  <c r="P223" i="45" s="1"/>
  <c r="P137" i="45"/>
  <c r="P138" i="45" s="1"/>
  <c r="K65" i="41" s="1"/>
  <c r="P37" i="45"/>
  <c r="P38" i="45" s="1"/>
  <c r="P252" i="45"/>
  <c r="P253" i="45" s="1"/>
  <c r="K88" i="41" s="1"/>
  <c r="P242" i="45"/>
  <c r="P243" i="45" s="1"/>
  <c r="P187" i="45"/>
  <c r="P188" i="45" s="1"/>
  <c r="K75" i="41" s="1"/>
  <c r="P87" i="45"/>
  <c r="P88" i="45" s="1"/>
  <c r="P89" i="45" s="1"/>
  <c r="P207" i="45"/>
  <c r="P208" i="45" s="1"/>
  <c r="K79" i="41" s="1"/>
  <c r="P97" i="45"/>
  <c r="P98" i="45" s="1"/>
  <c r="K57" i="41" s="1"/>
  <c r="P47" i="45"/>
  <c r="P48" i="45" s="1"/>
  <c r="P49" i="45" s="1"/>
  <c r="P152" i="45"/>
  <c r="P153" i="45" s="1"/>
  <c r="P62" i="45"/>
  <c r="P63" i="45" s="1"/>
  <c r="K50" i="41" s="1"/>
  <c r="P262" i="45"/>
  <c r="P263" i="45" s="1"/>
  <c r="P22" i="45"/>
  <c r="P23" i="45" s="1"/>
  <c r="P257" i="45"/>
  <c r="P258" i="45" s="1"/>
  <c r="P67" i="45"/>
  <c r="P68" i="45" s="1"/>
  <c r="P57" i="45"/>
  <c r="P58" i="45" s="1"/>
  <c r="Q3" i="45"/>
  <c r="P147" i="45"/>
  <c r="P148" i="45" s="1"/>
  <c r="K67" i="41" s="1"/>
  <c r="P232" i="45"/>
  <c r="P233" i="45" s="1"/>
  <c r="P212" i="45"/>
  <c r="P213" i="45" s="1"/>
  <c r="K80" i="41" s="1"/>
  <c r="P117" i="45"/>
  <c r="P118" i="45" s="1"/>
  <c r="P157" i="45"/>
  <c r="P158" i="45" s="1"/>
  <c r="K69" i="41" s="1"/>
  <c r="P162" i="45"/>
  <c r="P163" i="45" s="1"/>
  <c r="P182" i="45"/>
  <c r="P183" i="45" s="1"/>
  <c r="K74" i="41" s="1"/>
  <c r="P112" i="45"/>
  <c r="P113" i="45" s="1"/>
  <c r="K60" i="41" s="1"/>
  <c r="P122" i="45"/>
  <c r="P123" i="45" s="1"/>
  <c r="K37" i="41"/>
  <c r="P107" i="45"/>
  <c r="P108" i="45" s="1"/>
  <c r="K59" i="41" s="1"/>
  <c r="P177" i="45"/>
  <c r="P178" i="45" s="1"/>
  <c r="K73" i="41" s="1"/>
  <c r="P202" i="45"/>
  <c r="P203" i="45" s="1"/>
  <c r="K78" i="41" s="1"/>
  <c r="P17" i="45"/>
  <c r="P18" i="45" s="1"/>
  <c r="P77" i="45"/>
  <c r="P78" i="45" s="1"/>
  <c r="P192" i="45"/>
  <c r="P193" i="45" s="1"/>
  <c r="P27" i="45"/>
  <c r="P28" i="45" s="1"/>
  <c r="P29" i="45" s="1"/>
  <c r="P127" i="45"/>
  <c r="P128" i="45" s="1"/>
  <c r="P217" i="45"/>
  <c r="P218" i="45" s="1"/>
  <c r="P72" i="45"/>
  <c r="P73" i="45" s="1"/>
  <c r="P32" i="45"/>
  <c r="P33" i="45" s="1"/>
  <c r="P247" i="45"/>
  <c r="P248" i="45" s="1"/>
  <c r="P142" i="45"/>
  <c r="P143" i="45" s="1"/>
  <c r="P52" i="45"/>
  <c r="P53" i="45" s="1"/>
  <c r="P132" i="45"/>
  <c r="P133" i="45" s="1"/>
  <c r="P92" i="45"/>
  <c r="P93" i="45" s="1"/>
  <c r="P12" i="45"/>
  <c r="P13" i="45" s="1"/>
  <c r="K40" i="41" s="1"/>
  <c r="P42" i="45"/>
  <c r="P43" i="45" s="1"/>
  <c r="K46" i="41" s="1"/>
  <c r="P167" i="45"/>
  <c r="P168" i="45" s="1"/>
  <c r="P102" i="45"/>
  <c r="P103" i="45" s="1"/>
  <c r="P104" i="45" s="1"/>
  <c r="P82" i="45"/>
  <c r="P83" i="45" s="1"/>
  <c r="K54" i="41" s="1"/>
  <c r="P227" i="45"/>
  <c r="P228" i="45" s="1"/>
  <c r="P237" i="45"/>
  <c r="P238" i="45" s="1"/>
  <c r="P197" i="45"/>
  <c r="P198" i="45" s="1"/>
  <c r="P172" i="45"/>
  <c r="P173" i="45" s="1"/>
  <c r="K72" i="41" s="1"/>
  <c r="O194" i="45"/>
  <c r="J76" i="41"/>
  <c r="O104" i="45"/>
  <c r="J58" i="41"/>
  <c r="O24" i="45"/>
  <c r="O84" i="45"/>
  <c r="O49" i="45"/>
  <c r="K55" i="41"/>
  <c r="K58" i="41"/>
  <c r="K39" i="41"/>
  <c r="P9" i="45"/>
  <c r="K82" i="41"/>
  <c r="P214" i="45"/>
  <c r="K47" i="41" l="1"/>
  <c r="P84" i="45"/>
  <c r="J92" i="41"/>
  <c r="P224" i="45"/>
  <c r="K43" i="41"/>
  <c r="P149" i="45"/>
  <c r="P194" i="45"/>
  <c r="K76" i="41"/>
  <c r="K66" i="41"/>
  <c r="P144" i="45"/>
  <c r="P219" i="45"/>
  <c r="K81" i="41"/>
  <c r="P79" i="45"/>
  <c r="K53" i="41"/>
  <c r="P59" i="45"/>
  <c r="K49" i="41"/>
  <c r="P264" i="45"/>
  <c r="P266" i="45"/>
  <c r="P267" i="45" s="1"/>
  <c r="K90" i="41"/>
  <c r="P244" i="45"/>
  <c r="K86" i="41"/>
  <c r="P209" i="45"/>
  <c r="P64" i="45"/>
  <c r="P109" i="45"/>
  <c r="Q109" i="45" s="1"/>
  <c r="K77" i="41"/>
  <c r="P199" i="45"/>
  <c r="P94" i="45"/>
  <c r="Q94" i="45" s="1"/>
  <c r="K56" i="41"/>
  <c r="K87" i="41"/>
  <c r="P249" i="45"/>
  <c r="P129" i="45"/>
  <c r="K63" i="41"/>
  <c r="K41" i="41"/>
  <c r="P19" i="45"/>
  <c r="P164" i="45"/>
  <c r="K70" i="41"/>
  <c r="P234" i="45"/>
  <c r="K84" i="41"/>
  <c r="P69" i="45"/>
  <c r="K51" i="41"/>
  <c r="P204" i="45"/>
  <c r="P254" i="45"/>
  <c r="P179" i="45"/>
  <c r="P239" i="45"/>
  <c r="Q239" i="45" s="1"/>
  <c r="K85" i="41"/>
  <c r="K71" i="41"/>
  <c r="P169" i="45"/>
  <c r="P134" i="45"/>
  <c r="K64" i="41"/>
  <c r="K44" i="41"/>
  <c r="P34" i="45"/>
  <c r="Q34" i="45" s="1"/>
  <c r="P124" i="45"/>
  <c r="K62" i="41"/>
  <c r="P259" i="45"/>
  <c r="K89" i="41"/>
  <c r="P154" i="45"/>
  <c r="K68" i="41"/>
  <c r="K45" i="41"/>
  <c r="P39" i="45"/>
  <c r="P139" i="45"/>
  <c r="Q139" i="45" s="1"/>
  <c r="P174" i="45"/>
  <c r="P184" i="45"/>
  <c r="P159" i="45"/>
  <c r="P14" i="45"/>
  <c r="K83" i="41"/>
  <c r="P229" i="45"/>
  <c r="P54" i="45"/>
  <c r="K48" i="41"/>
  <c r="K52" i="41"/>
  <c r="P74" i="45"/>
  <c r="P119" i="45"/>
  <c r="K61" i="41"/>
  <c r="Q202" i="45"/>
  <c r="Q203" i="45" s="1"/>
  <c r="Q247" i="45"/>
  <c r="Q248" i="45" s="1"/>
  <c r="Q207" i="45"/>
  <c r="Q208" i="45" s="1"/>
  <c r="Q257" i="45"/>
  <c r="Q258" i="45" s="1"/>
  <c r="Q259" i="45" s="1"/>
  <c r="Q167" i="45"/>
  <c r="Q168" i="45" s="1"/>
  <c r="Q117" i="45"/>
  <c r="Q118" i="45" s="1"/>
  <c r="Q192" i="45"/>
  <c r="Q193" i="45" s="1"/>
  <c r="L76" i="41" s="1"/>
  <c r="Q212" i="45"/>
  <c r="Q213" i="45" s="1"/>
  <c r="L80" i="41" s="1"/>
  <c r="Q187" i="45"/>
  <c r="Q188" i="45" s="1"/>
  <c r="Q107" i="45"/>
  <c r="Q108" i="45" s="1"/>
  <c r="Q142" i="45"/>
  <c r="Q143" i="45" s="1"/>
  <c r="L66" i="41" s="1"/>
  <c r="Q87" i="45"/>
  <c r="Q88" i="45" s="1"/>
  <c r="Q102" i="45"/>
  <c r="Q103" i="45" s="1"/>
  <c r="L58" i="41" s="1"/>
  <c r="Q252" i="45"/>
  <c r="Q253" i="45" s="1"/>
  <c r="L88" i="41" s="1"/>
  <c r="Q137" i="45"/>
  <c r="Q138" i="45" s="1"/>
  <c r="Q77" i="45"/>
  <c r="Q78" i="45" s="1"/>
  <c r="Q112" i="45"/>
  <c r="Q113" i="45" s="1"/>
  <c r="Q27" i="45"/>
  <c r="Q28" i="45" s="1"/>
  <c r="L43" i="41" s="1"/>
  <c r="Q37" i="45"/>
  <c r="Q38" i="45" s="1"/>
  <c r="L45" i="41" s="1"/>
  <c r="Q22" i="45"/>
  <c r="Q23" i="45" s="1"/>
  <c r="Q24" i="45" s="1"/>
  <c r="Q92" i="45"/>
  <c r="Q93" i="45" s="1"/>
  <c r="Q172" i="45"/>
  <c r="Q173" i="45" s="1"/>
  <c r="L72" i="41" s="1"/>
  <c r="Q47" i="45"/>
  <c r="Q48" i="45" s="1"/>
  <c r="L47" i="41" s="1"/>
  <c r="Q12" i="45"/>
  <c r="Q13" i="45" s="1"/>
  <c r="L40" i="41" s="1"/>
  <c r="Q232" i="45"/>
  <c r="Q233" i="45" s="1"/>
  <c r="Q97" i="45"/>
  <c r="Q98" i="45" s="1"/>
  <c r="Q147" i="45"/>
  <c r="Q148" i="45" s="1"/>
  <c r="Q52" i="45"/>
  <c r="Q53" i="45" s="1"/>
  <c r="Q54" i="45" s="1"/>
  <c r="Q222" i="45"/>
  <c r="Q223" i="45" s="1"/>
  <c r="L82" i="41" s="1"/>
  <c r="Q237" i="45"/>
  <c r="Q238" i="45" s="1"/>
  <c r="L37" i="41"/>
  <c r="Q217" i="45"/>
  <c r="Q218" i="45" s="1"/>
  <c r="L81" i="41" s="1"/>
  <c r="R3" i="45"/>
  <c r="Q152" i="45"/>
  <c r="Q153" i="45" s="1"/>
  <c r="Q82" i="45"/>
  <c r="Q83" i="45" s="1"/>
  <c r="L54" i="41" s="1"/>
  <c r="Q122" i="45"/>
  <c r="Q123" i="45" s="1"/>
  <c r="Q182" i="45"/>
  <c r="Q183" i="45" s="1"/>
  <c r="Q7" i="45"/>
  <c r="Q8" i="45" s="1"/>
  <c r="Q227" i="45"/>
  <c r="Q228" i="45" s="1"/>
  <c r="L83" i="41" s="1"/>
  <c r="Q177" i="45"/>
  <c r="Q178" i="45" s="1"/>
  <c r="Q32" i="45"/>
  <c r="Q33" i="45" s="1"/>
  <c r="L44" i="41" s="1"/>
  <c r="Q132" i="45"/>
  <c r="Q133" i="45" s="1"/>
  <c r="Q134" i="45" s="1"/>
  <c r="Q127" i="45"/>
  <c r="Q128" i="45" s="1"/>
  <c r="Q129" i="45" s="1"/>
  <c r="Q57" i="45"/>
  <c r="Q58" i="45" s="1"/>
  <c r="L49" i="41" s="1"/>
  <c r="Q162" i="45"/>
  <c r="Q163" i="45" s="1"/>
  <c r="Q72" i="45"/>
  <c r="Q73" i="45" s="1"/>
  <c r="Q157" i="45"/>
  <c r="Q158" i="45" s="1"/>
  <c r="Q242" i="45"/>
  <c r="Q243" i="45" s="1"/>
  <c r="L86" i="41" s="1"/>
  <c r="Q67" i="45"/>
  <c r="Q68" i="45" s="1"/>
  <c r="Q42" i="45"/>
  <c r="Q43" i="45" s="1"/>
  <c r="Q62" i="45"/>
  <c r="Q63" i="45" s="1"/>
  <c r="L50" i="41" s="1"/>
  <c r="Q197" i="45"/>
  <c r="Q198" i="45" s="1"/>
  <c r="Q262" i="45"/>
  <c r="Q263" i="45" s="1"/>
  <c r="L90" i="41" s="1"/>
  <c r="Q17" i="45"/>
  <c r="Q18" i="45" s="1"/>
  <c r="P24" i="45"/>
  <c r="K42" i="41"/>
  <c r="K92" i="41" s="1"/>
  <c r="K93" i="41" s="1"/>
  <c r="P114" i="45"/>
  <c r="Q114" i="45" s="1"/>
  <c r="P189" i="45"/>
  <c r="P99" i="45"/>
  <c r="Q99" i="45" s="1"/>
  <c r="P44" i="45"/>
  <c r="Q174" i="45"/>
  <c r="L65" i="41"/>
  <c r="Q74" i="45"/>
  <c r="L52" i="41"/>
  <c r="Q64" i="45"/>
  <c r="L60" i="41"/>
  <c r="J93" i="41"/>
  <c r="Q59" i="45"/>
  <c r="L57" i="41"/>
  <c r="L64" i="41"/>
  <c r="Q264" i="45"/>
  <c r="L85" i="41"/>
  <c r="L87" i="41"/>
  <c r="Q249" i="45"/>
  <c r="L59" i="41"/>
  <c r="L42" i="41"/>
  <c r="Q254" i="45"/>
  <c r="L56" i="41"/>
  <c r="L48" i="41" l="1"/>
  <c r="Q39" i="45"/>
  <c r="Q229" i="45"/>
  <c r="Q144" i="45"/>
  <c r="L89" i="41"/>
  <c r="L63" i="41"/>
  <c r="Q219" i="45"/>
  <c r="Q266" i="45"/>
  <c r="Q267" i="45" s="1"/>
  <c r="Q244" i="45"/>
  <c r="Q14" i="45"/>
  <c r="Q104" i="45"/>
  <c r="R104" i="45" s="1"/>
  <c r="L51" i="41"/>
  <c r="Q69" i="45"/>
  <c r="Q164" i="45"/>
  <c r="L70" i="41"/>
  <c r="Q184" i="45"/>
  <c r="L74" i="41"/>
  <c r="R22" i="45"/>
  <c r="R23" i="45" s="1"/>
  <c r="M42" i="41" s="1"/>
  <c r="M37" i="41"/>
  <c r="R212" i="45"/>
  <c r="R213" i="45" s="1"/>
  <c r="R77" i="45"/>
  <c r="R78" i="45" s="1"/>
  <c r="R12" i="45"/>
  <c r="R13" i="45" s="1"/>
  <c r="R202" i="45"/>
  <c r="R203" i="45" s="1"/>
  <c r="R247" i="45"/>
  <c r="R248" i="45" s="1"/>
  <c r="R152" i="45"/>
  <c r="R153" i="45" s="1"/>
  <c r="R107" i="45"/>
  <c r="R108" i="45" s="1"/>
  <c r="R32" i="45"/>
  <c r="R33" i="45" s="1"/>
  <c r="M44" i="41" s="1"/>
  <c r="R37" i="45"/>
  <c r="R38" i="45" s="1"/>
  <c r="S3" i="45"/>
  <c r="R72" i="45"/>
  <c r="R73" i="45" s="1"/>
  <c r="M52" i="41" s="1"/>
  <c r="R217" i="45"/>
  <c r="R218" i="45" s="1"/>
  <c r="R177" i="45"/>
  <c r="R178" i="45" s="1"/>
  <c r="M73" i="41" s="1"/>
  <c r="R57" i="45"/>
  <c r="R58" i="45" s="1"/>
  <c r="M49" i="41" s="1"/>
  <c r="R87" i="45"/>
  <c r="R88" i="45" s="1"/>
  <c r="R112" i="45"/>
  <c r="R113" i="45" s="1"/>
  <c r="R262" i="45"/>
  <c r="R263" i="45" s="1"/>
  <c r="R266" i="45" s="1"/>
  <c r="R267" i="45" s="1"/>
  <c r="R147" i="45"/>
  <c r="R148" i="45" s="1"/>
  <c r="R137" i="45"/>
  <c r="R138" i="45" s="1"/>
  <c r="R197" i="45"/>
  <c r="R198" i="45" s="1"/>
  <c r="R252" i="45"/>
  <c r="R253" i="45" s="1"/>
  <c r="M88" i="41" s="1"/>
  <c r="R82" i="45"/>
  <c r="R83" i="45" s="1"/>
  <c r="R257" i="45"/>
  <c r="R258" i="45" s="1"/>
  <c r="M89" i="41" s="1"/>
  <c r="R172" i="45"/>
  <c r="R173" i="45" s="1"/>
  <c r="R62" i="45"/>
  <c r="R63" i="45" s="1"/>
  <c r="R187" i="45"/>
  <c r="R188" i="45" s="1"/>
  <c r="R92" i="45"/>
  <c r="R93" i="45" s="1"/>
  <c r="M56" i="41" s="1"/>
  <c r="R27" i="45"/>
  <c r="R28" i="45" s="1"/>
  <c r="R227" i="45"/>
  <c r="R228" i="45" s="1"/>
  <c r="M83" i="41" s="1"/>
  <c r="R222" i="45"/>
  <c r="R223" i="45" s="1"/>
  <c r="R132" i="45"/>
  <c r="R133" i="45" s="1"/>
  <c r="M64" i="41" s="1"/>
  <c r="R242" i="45"/>
  <c r="R243" i="45" s="1"/>
  <c r="M86" i="41" s="1"/>
  <c r="R162" i="45"/>
  <c r="R163" i="45" s="1"/>
  <c r="R102" i="45"/>
  <c r="R103" i="45" s="1"/>
  <c r="R122" i="45"/>
  <c r="R123" i="45" s="1"/>
  <c r="M62" i="41" s="1"/>
  <c r="R142" i="45"/>
  <c r="R143" i="45" s="1"/>
  <c r="R67" i="45"/>
  <c r="R68" i="45" s="1"/>
  <c r="R17" i="45"/>
  <c r="R18" i="45" s="1"/>
  <c r="R232" i="45"/>
  <c r="R233" i="45" s="1"/>
  <c r="R52" i="45"/>
  <c r="R53" i="45" s="1"/>
  <c r="R97" i="45"/>
  <c r="R98" i="45" s="1"/>
  <c r="M57" i="41" s="1"/>
  <c r="R7" i="45"/>
  <c r="R8" i="45" s="1"/>
  <c r="R182" i="45"/>
  <c r="R183" i="45" s="1"/>
  <c r="R117" i="45"/>
  <c r="R118" i="45" s="1"/>
  <c r="R47" i="45"/>
  <c r="R48" i="45" s="1"/>
  <c r="R207" i="45"/>
  <c r="R208" i="45" s="1"/>
  <c r="R127" i="45"/>
  <c r="R128" i="45" s="1"/>
  <c r="R192" i="45"/>
  <c r="R193" i="45" s="1"/>
  <c r="M76" i="41" s="1"/>
  <c r="R167" i="45"/>
  <c r="R168" i="45" s="1"/>
  <c r="R237" i="45"/>
  <c r="R238" i="45" s="1"/>
  <c r="M85" i="41" s="1"/>
  <c r="R42" i="45"/>
  <c r="R43" i="45" s="1"/>
  <c r="R157" i="45"/>
  <c r="R158" i="45" s="1"/>
  <c r="Q234" i="45"/>
  <c r="L84" i="41"/>
  <c r="L75" i="41"/>
  <c r="Q189" i="45"/>
  <c r="L71" i="41"/>
  <c r="Q169" i="45"/>
  <c r="Q204" i="45"/>
  <c r="L78" i="41"/>
  <c r="Q214" i="45"/>
  <c r="L77" i="41"/>
  <c r="Q199" i="45"/>
  <c r="L73" i="41"/>
  <c r="Q179" i="45"/>
  <c r="L62" i="41"/>
  <c r="Q124" i="45"/>
  <c r="L53" i="41"/>
  <c r="Q79" i="45"/>
  <c r="L55" i="41"/>
  <c r="Q89" i="45"/>
  <c r="Q194" i="45"/>
  <c r="R194" i="45" s="1"/>
  <c r="R134" i="45"/>
  <c r="R99" i="45"/>
  <c r="L69" i="41"/>
  <c r="Q159" i="45"/>
  <c r="L67" i="41"/>
  <c r="Q149" i="45"/>
  <c r="L79" i="41"/>
  <c r="Q209" i="45"/>
  <c r="R209" i="45" s="1"/>
  <c r="Q29" i="45"/>
  <c r="Q224" i="45"/>
  <c r="R59" i="45"/>
  <c r="L41" i="41"/>
  <c r="Q19" i="45"/>
  <c r="L46" i="41"/>
  <c r="Q44" i="45"/>
  <c r="L39" i="41"/>
  <c r="Q9" i="45"/>
  <c r="Q154" i="45"/>
  <c r="L68" i="41"/>
  <c r="Q119" i="45"/>
  <c r="L61" i="41"/>
  <c r="Q84" i="45"/>
  <c r="R84" i="45" s="1"/>
  <c r="Q49" i="45"/>
  <c r="M54" i="41"/>
  <c r="M58" i="41"/>
  <c r="M79" i="41"/>
  <c r="R179" i="45"/>
  <c r="R124" i="45"/>
  <c r="L92" i="41" l="1"/>
  <c r="R229" i="45"/>
  <c r="R74" i="45"/>
  <c r="R254" i="45"/>
  <c r="R244" i="45"/>
  <c r="M46" i="41"/>
  <c r="R44" i="45"/>
  <c r="M63" i="41"/>
  <c r="R129" i="45"/>
  <c r="R184" i="45"/>
  <c r="M74" i="41"/>
  <c r="M84" i="41"/>
  <c r="R234" i="45"/>
  <c r="M65" i="41"/>
  <c r="R139" i="45"/>
  <c r="R89" i="45"/>
  <c r="S89" i="45" s="1"/>
  <c r="M55" i="41"/>
  <c r="M59" i="41"/>
  <c r="R109" i="45"/>
  <c r="R14" i="45"/>
  <c r="M40" i="41"/>
  <c r="R34" i="45"/>
  <c r="R9" i="45"/>
  <c r="M39" i="41"/>
  <c r="R19" i="45"/>
  <c r="M41" i="41"/>
  <c r="R224" i="45"/>
  <c r="M82" i="41"/>
  <c r="R189" i="45"/>
  <c r="M75" i="41"/>
  <c r="R149" i="45"/>
  <c r="M67" i="41"/>
  <c r="S157" i="45"/>
  <c r="S158" i="45" s="1"/>
  <c r="S32" i="45"/>
  <c r="S33" i="45" s="1"/>
  <c r="S217" i="45"/>
  <c r="S218" i="45" s="1"/>
  <c r="S219" i="45" s="1"/>
  <c r="S97" i="45"/>
  <c r="S98" i="45" s="1"/>
  <c r="N57" i="41" s="1"/>
  <c r="S47" i="45"/>
  <c r="S48" i="45" s="1"/>
  <c r="S212" i="45"/>
  <c r="S213" i="45" s="1"/>
  <c r="S177" i="45"/>
  <c r="S178" i="45" s="1"/>
  <c r="S92" i="45"/>
  <c r="S93" i="45" s="1"/>
  <c r="S247" i="45"/>
  <c r="S248" i="45" s="1"/>
  <c r="S107" i="45"/>
  <c r="S108" i="45" s="1"/>
  <c r="T3" i="45"/>
  <c r="S252" i="45"/>
  <c r="S253" i="45" s="1"/>
  <c r="S232" i="45"/>
  <c r="S233" i="45" s="1"/>
  <c r="S52" i="45"/>
  <c r="S53" i="45" s="1"/>
  <c r="S54" i="45" s="1"/>
  <c r="N37" i="41"/>
  <c r="S182" i="45"/>
  <c r="S183" i="45" s="1"/>
  <c r="S192" i="45"/>
  <c r="S193" i="45" s="1"/>
  <c r="S227" i="45"/>
  <c r="S228" i="45" s="1"/>
  <c r="S207" i="45"/>
  <c r="S208" i="45" s="1"/>
  <c r="N79" i="41" s="1"/>
  <c r="S67" i="45"/>
  <c r="S68" i="45" s="1"/>
  <c r="S242" i="45"/>
  <c r="S243" i="45" s="1"/>
  <c r="S102" i="45"/>
  <c r="S103" i="45" s="1"/>
  <c r="N58" i="41" s="1"/>
  <c r="S122" i="45"/>
  <c r="S123" i="45" s="1"/>
  <c r="N62" i="41" s="1"/>
  <c r="S137" i="45"/>
  <c r="S138" i="45" s="1"/>
  <c r="S139" i="45" s="1"/>
  <c r="S62" i="45"/>
  <c r="S63" i="45" s="1"/>
  <c r="S237" i="45"/>
  <c r="S238" i="45" s="1"/>
  <c r="N85" i="41" s="1"/>
  <c r="S197" i="45"/>
  <c r="S198" i="45" s="1"/>
  <c r="S7" i="45"/>
  <c r="S8" i="45" s="1"/>
  <c r="S262" i="45"/>
  <c r="S263" i="45" s="1"/>
  <c r="S27" i="45"/>
  <c r="S28" i="45" s="1"/>
  <c r="S187" i="45"/>
  <c r="S188" i="45" s="1"/>
  <c r="S132" i="45"/>
  <c r="S133" i="45" s="1"/>
  <c r="S87" i="45"/>
  <c r="S88" i="45" s="1"/>
  <c r="S112" i="45"/>
  <c r="S113" i="45" s="1"/>
  <c r="S257" i="45"/>
  <c r="S258" i="45" s="1"/>
  <c r="N89" i="41" s="1"/>
  <c r="S152" i="45"/>
  <c r="S153" i="45" s="1"/>
  <c r="S167" i="45"/>
  <c r="S168" i="45" s="1"/>
  <c r="S77" i="45"/>
  <c r="S78" i="45" s="1"/>
  <c r="S42" i="45"/>
  <c r="S43" i="45" s="1"/>
  <c r="S72" i="45"/>
  <c r="S73" i="45" s="1"/>
  <c r="S222" i="45"/>
  <c r="S223" i="45" s="1"/>
  <c r="S117" i="45"/>
  <c r="S118" i="45" s="1"/>
  <c r="S127" i="45"/>
  <c r="S128" i="45" s="1"/>
  <c r="S202" i="45"/>
  <c r="S203" i="45" s="1"/>
  <c r="S82" i="45"/>
  <c r="S83" i="45" s="1"/>
  <c r="N54" i="41" s="1"/>
  <c r="S22" i="45"/>
  <c r="S23" i="45" s="1"/>
  <c r="S17" i="45"/>
  <c r="S18" i="45" s="1"/>
  <c r="S57" i="45"/>
  <c r="S58" i="45" s="1"/>
  <c r="S172" i="45"/>
  <c r="S173" i="45" s="1"/>
  <c r="S37" i="45"/>
  <c r="S38" i="45" s="1"/>
  <c r="S162" i="45"/>
  <c r="S163" i="45" s="1"/>
  <c r="S147" i="45"/>
  <c r="S148" i="45" s="1"/>
  <c r="N67" i="41" s="1"/>
  <c r="S12" i="45"/>
  <c r="S13" i="45" s="1"/>
  <c r="S142" i="45"/>
  <c r="S143" i="45" s="1"/>
  <c r="R154" i="45"/>
  <c r="M68" i="41"/>
  <c r="M53" i="41"/>
  <c r="R79" i="45"/>
  <c r="R259" i="45"/>
  <c r="S124" i="45"/>
  <c r="M71" i="41"/>
  <c r="R169" i="45"/>
  <c r="R49" i="45"/>
  <c r="S49" i="45" s="1"/>
  <c r="M47" i="41"/>
  <c r="R69" i="45"/>
  <c r="M51" i="41"/>
  <c r="R164" i="45"/>
  <c r="M70" i="41"/>
  <c r="R64" i="45"/>
  <c r="M50" i="41"/>
  <c r="R264" i="45"/>
  <c r="M90" i="41"/>
  <c r="M45" i="41"/>
  <c r="R39" i="45"/>
  <c r="M87" i="41"/>
  <c r="R249" i="45"/>
  <c r="M80" i="41"/>
  <c r="R214" i="45"/>
  <c r="R24" i="45"/>
  <c r="R159" i="45"/>
  <c r="M69" i="41"/>
  <c r="R119" i="45"/>
  <c r="M61" i="41"/>
  <c r="M48" i="41"/>
  <c r="R54" i="45"/>
  <c r="M66" i="41"/>
  <c r="R144" i="45"/>
  <c r="M43" i="41"/>
  <c r="R29" i="45"/>
  <c r="R174" i="45"/>
  <c r="S174" i="45" s="1"/>
  <c r="M72" i="41"/>
  <c r="R199" i="45"/>
  <c r="M77" i="41"/>
  <c r="M60" i="41"/>
  <c r="R114" i="45"/>
  <c r="M81" i="41"/>
  <c r="R219" i="45"/>
  <c r="M78" i="41"/>
  <c r="R204" i="45"/>
  <c r="R239" i="45"/>
  <c r="R94" i="45"/>
  <c r="N72" i="41"/>
  <c r="N81" i="41"/>
  <c r="N47" i="41"/>
  <c r="S239" i="45"/>
  <c r="S259" i="45"/>
  <c r="L93" i="41"/>
  <c r="N55" i="41"/>
  <c r="S169" i="45"/>
  <c r="N71" i="41"/>
  <c r="S214" i="45"/>
  <c r="N80" i="41"/>
  <c r="N48" i="41"/>
  <c r="N65" i="41"/>
  <c r="S149" i="45" l="1"/>
  <c r="S99" i="45"/>
  <c r="S209" i="45"/>
  <c r="S104" i="45"/>
  <c r="S59" i="45"/>
  <c r="N49" i="41"/>
  <c r="N78" i="41"/>
  <c r="S204" i="45"/>
  <c r="N52" i="41"/>
  <c r="S74" i="45"/>
  <c r="N68" i="41"/>
  <c r="S154" i="45"/>
  <c r="N64" i="41"/>
  <c r="S134" i="45"/>
  <c r="N39" i="41"/>
  <c r="S9" i="45"/>
  <c r="N51" i="41"/>
  <c r="S69" i="45"/>
  <c r="N74" i="41"/>
  <c r="S184" i="45"/>
  <c r="S254" i="45"/>
  <c r="N88" i="41"/>
  <c r="N56" i="41"/>
  <c r="S94" i="45"/>
  <c r="M92" i="41"/>
  <c r="M93" i="41" s="1"/>
  <c r="S164" i="45"/>
  <c r="N70" i="41"/>
  <c r="N41" i="41"/>
  <c r="S19" i="45"/>
  <c r="N63" i="41"/>
  <c r="S129" i="45"/>
  <c r="N46" i="41"/>
  <c r="S44" i="45"/>
  <c r="S189" i="45"/>
  <c r="N75" i="41"/>
  <c r="N77" i="41"/>
  <c r="S199" i="45"/>
  <c r="T177" i="45"/>
  <c r="T178" i="45" s="1"/>
  <c r="T222" i="45"/>
  <c r="T223" i="45" s="1"/>
  <c r="T62" i="45"/>
  <c r="T63" i="45" s="1"/>
  <c r="T167" i="45"/>
  <c r="T168" i="45" s="1"/>
  <c r="O71" i="41" s="1"/>
  <c r="T152" i="45"/>
  <c r="T153" i="45" s="1"/>
  <c r="T77" i="45"/>
  <c r="T78" i="45" s="1"/>
  <c r="T217" i="45"/>
  <c r="T218" i="45" s="1"/>
  <c r="O81" i="41" s="1"/>
  <c r="T117" i="45"/>
  <c r="T118" i="45" s="1"/>
  <c r="T242" i="45"/>
  <c r="T243" i="45" s="1"/>
  <c r="T162" i="45"/>
  <c r="T163" i="45" s="1"/>
  <c r="T7" i="45"/>
  <c r="T8" i="45" s="1"/>
  <c r="T22" i="45"/>
  <c r="T23" i="45" s="1"/>
  <c r="T82" i="45"/>
  <c r="T83" i="45" s="1"/>
  <c r="T84" i="45" s="1"/>
  <c r="T157" i="45"/>
  <c r="T158" i="45" s="1"/>
  <c r="T92" i="45"/>
  <c r="T93" i="45" s="1"/>
  <c r="O56" i="41" s="1"/>
  <c r="T107" i="45"/>
  <c r="T108" i="45" s="1"/>
  <c r="T112" i="45"/>
  <c r="T113" i="45" s="1"/>
  <c r="O60" i="41" s="1"/>
  <c r="T122" i="45"/>
  <c r="T123" i="45" s="1"/>
  <c r="T102" i="45"/>
  <c r="T103" i="45" s="1"/>
  <c r="O58" i="41" s="1"/>
  <c r="T147" i="45"/>
  <c r="T148" i="45" s="1"/>
  <c r="T207" i="45"/>
  <c r="T208" i="45" s="1"/>
  <c r="T12" i="45"/>
  <c r="T13" i="45" s="1"/>
  <c r="O40" i="41" s="1"/>
  <c r="T182" i="45"/>
  <c r="T183" i="45" s="1"/>
  <c r="T57" i="45"/>
  <c r="T58" i="45" s="1"/>
  <c r="T142" i="45"/>
  <c r="T143" i="45" s="1"/>
  <c r="T127" i="45"/>
  <c r="T128" i="45" s="1"/>
  <c r="T237" i="45"/>
  <c r="T238" i="45" s="1"/>
  <c r="O85" i="41" s="1"/>
  <c r="T197" i="45"/>
  <c r="T198" i="45" s="1"/>
  <c r="T47" i="45"/>
  <c r="T48" i="45" s="1"/>
  <c r="T252" i="45"/>
  <c r="T253" i="45" s="1"/>
  <c r="U3" i="45"/>
  <c r="T37" i="45"/>
  <c r="T38" i="45" s="1"/>
  <c r="T192" i="45"/>
  <c r="T193" i="45" s="1"/>
  <c r="T67" i="45"/>
  <c r="T68" i="45" s="1"/>
  <c r="T232" i="45"/>
  <c r="T233" i="45" s="1"/>
  <c r="T137" i="45"/>
  <c r="T138" i="45" s="1"/>
  <c r="T72" i="45"/>
  <c r="T73" i="45" s="1"/>
  <c r="T74" i="45" s="1"/>
  <c r="T257" i="45"/>
  <c r="T258" i="45" s="1"/>
  <c r="T32" i="45"/>
  <c r="T33" i="45" s="1"/>
  <c r="T42" i="45"/>
  <c r="T43" i="45" s="1"/>
  <c r="T27" i="45"/>
  <c r="T28" i="45" s="1"/>
  <c r="T187" i="45"/>
  <c r="T188" i="45" s="1"/>
  <c r="T97" i="45"/>
  <c r="T98" i="45" s="1"/>
  <c r="O57" i="41" s="1"/>
  <c r="T87" i="45"/>
  <c r="T88" i="45" s="1"/>
  <c r="O55" i="41" s="1"/>
  <c r="T202" i="45"/>
  <c r="T203" i="45" s="1"/>
  <c r="T132" i="45"/>
  <c r="T133" i="45" s="1"/>
  <c r="O37" i="41"/>
  <c r="T247" i="45"/>
  <c r="T248" i="45" s="1"/>
  <c r="T262" i="45"/>
  <c r="T263" i="45" s="1"/>
  <c r="T212" i="45"/>
  <c r="T213" i="45" s="1"/>
  <c r="T227" i="45"/>
  <c r="T228" i="45" s="1"/>
  <c r="T172" i="45"/>
  <c r="T173" i="45" s="1"/>
  <c r="O72" i="41" s="1"/>
  <c r="T52" i="45"/>
  <c r="T53" i="45" s="1"/>
  <c r="O48" i="41" s="1"/>
  <c r="T17" i="45"/>
  <c r="T18" i="45" s="1"/>
  <c r="S179" i="45"/>
  <c r="T179" i="45" s="1"/>
  <c r="N73" i="41"/>
  <c r="T169" i="45"/>
  <c r="N66" i="41"/>
  <c r="S144" i="45"/>
  <c r="S39" i="45"/>
  <c r="N45" i="41"/>
  <c r="N42" i="41"/>
  <c r="S24" i="45"/>
  <c r="N61" i="41"/>
  <c r="S119" i="45"/>
  <c r="S79" i="45"/>
  <c r="N53" i="41"/>
  <c r="S114" i="45"/>
  <c r="N60" i="41"/>
  <c r="S29" i="45"/>
  <c r="N43" i="41"/>
  <c r="S229" i="45"/>
  <c r="N83" i="41"/>
  <c r="N59" i="41"/>
  <c r="S109" i="45"/>
  <c r="S34" i="45"/>
  <c r="N44" i="41"/>
  <c r="S84" i="45"/>
  <c r="T89" i="45"/>
  <c r="N40" i="41"/>
  <c r="S14" i="45"/>
  <c r="T14" i="45" s="1"/>
  <c r="N82" i="41"/>
  <c r="S224" i="45"/>
  <c r="S264" i="45"/>
  <c r="N90" i="41"/>
  <c r="S266" i="45"/>
  <c r="S267" i="45" s="1"/>
  <c r="N50" i="41"/>
  <c r="S64" i="45"/>
  <c r="S244" i="45"/>
  <c r="N86" i="41"/>
  <c r="S194" i="45"/>
  <c r="N76" i="41"/>
  <c r="N84" i="41"/>
  <c r="S234" i="45"/>
  <c r="N87" i="41"/>
  <c r="S249" i="45"/>
  <c r="N69" i="41"/>
  <c r="S159" i="45"/>
  <c r="O59" i="41"/>
  <c r="T109" i="45"/>
  <c r="T104" i="45"/>
  <c r="O52" i="41"/>
  <c r="O73" i="41"/>
  <c r="O54" i="41"/>
  <c r="T114" i="45"/>
  <c r="T94" i="45" l="1"/>
  <c r="T239" i="45"/>
  <c r="T99" i="45"/>
  <c r="N92" i="41"/>
  <c r="N93" i="41" s="1"/>
  <c r="O83" i="41"/>
  <c r="T229" i="45"/>
  <c r="T34" i="45"/>
  <c r="O44" i="41"/>
  <c r="T234" i="45"/>
  <c r="O84" i="41"/>
  <c r="U232" i="45"/>
  <c r="U233" i="45" s="1"/>
  <c r="U187" i="45"/>
  <c r="U188" i="45" s="1"/>
  <c r="U42" i="45"/>
  <c r="U43" i="45" s="1"/>
  <c r="U47" i="45"/>
  <c r="U48" i="45" s="1"/>
  <c r="U237" i="45"/>
  <c r="U238" i="45" s="1"/>
  <c r="U147" i="45"/>
  <c r="U148" i="45" s="1"/>
  <c r="U162" i="45"/>
  <c r="U163" i="45" s="1"/>
  <c r="U157" i="45"/>
  <c r="U158" i="45" s="1"/>
  <c r="U77" i="45"/>
  <c r="U78" i="45" s="1"/>
  <c r="U117" i="45"/>
  <c r="U118" i="45" s="1"/>
  <c r="U7" i="45"/>
  <c r="U8" i="45" s="1"/>
  <c r="U67" i="45"/>
  <c r="U68" i="45" s="1"/>
  <c r="U72" i="45"/>
  <c r="U73" i="45" s="1"/>
  <c r="U132" i="45"/>
  <c r="U133" i="45" s="1"/>
  <c r="U127" i="45"/>
  <c r="U128" i="45" s="1"/>
  <c r="U177" i="45"/>
  <c r="U178" i="45" s="1"/>
  <c r="P73" i="41" s="1"/>
  <c r="P37" i="41"/>
  <c r="U142" i="45"/>
  <c r="U143" i="45" s="1"/>
  <c r="U257" i="45"/>
  <c r="U258" i="45" s="1"/>
  <c r="U202" i="45"/>
  <c r="U203" i="45" s="1"/>
  <c r="U97" i="45"/>
  <c r="U98" i="45" s="1"/>
  <c r="U137" i="45"/>
  <c r="U138" i="45" s="1"/>
  <c r="P65" i="41" s="1"/>
  <c r="U152" i="45"/>
  <c r="U153" i="45" s="1"/>
  <c r="U112" i="45"/>
  <c r="U113" i="45" s="1"/>
  <c r="P60" i="41" s="1"/>
  <c r="U212" i="45"/>
  <c r="U213" i="45" s="1"/>
  <c r="U22" i="45"/>
  <c r="U23" i="45" s="1"/>
  <c r="U242" i="45"/>
  <c r="U243" i="45" s="1"/>
  <c r="U62" i="45"/>
  <c r="U63" i="45" s="1"/>
  <c r="U207" i="45"/>
  <c r="U208" i="45" s="1"/>
  <c r="U167" i="45"/>
  <c r="U168" i="45" s="1"/>
  <c r="U82" i="45"/>
  <c r="U83" i="45" s="1"/>
  <c r="U32" i="45"/>
  <c r="U33" i="45" s="1"/>
  <c r="U217" i="45"/>
  <c r="U218" i="45" s="1"/>
  <c r="U107" i="45"/>
  <c r="U108" i="45" s="1"/>
  <c r="U17" i="45"/>
  <c r="U18" i="45" s="1"/>
  <c r="U27" i="45"/>
  <c r="U28" i="45" s="1"/>
  <c r="U52" i="45"/>
  <c r="U53" i="45" s="1"/>
  <c r="U227" i="45"/>
  <c r="U228" i="45" s="1"/>
  <c r="V3" i="45"/>
  <c r="U102" i="45"/>
  <c r="U103" i="45" s="1"/>
  <c r="U197" i="45"/>
  <c r="U198" i="45" s="1"/>
  <c r="U262" i="45"/>
  <c r="U263" i="45" s="1"/>
  <c r="U252" i="45"/>
  <c r="U253" i="45" s="1"/>
  <c r="U172" i="45"/>
  <c r="U173" i="45" s="1"/>
  <c r="U12" i="45"/>
  <c r="U13" i="45" s="1"/>
  <c r="U57" i="45"/>
  <c r="U58" i="45" s="1"/>
  <c r="U87" i="45"/>
  <c r="U88" i="45" s="1"/>
  <c r="U182" i="45"/>
  <c r="U183" i="45" s="1"/>
  <c r="U222" i="45"/>
  <c r="U223" i="45" s="1"/>
  <c r="U247" i="45"/>
  <c r="U248" i="45" s="1"/>
  <c r="U122" i="45"/>
  <c r="U123" i="45" s="1"/>
  <c r="U92" i="45"/>
  <c r="U93" i="45" s="1"/>
  <c r="U192" i="45"/>
  <c r="U193" i="45" s="1"/>
  <c r="U37" i="45"/>
  <c r="U38" i="45" s="1"/>
  <c r="T184" i="45"/>
  <c r="O74" i="41"/>
  <c r="T9" i="45"/>
  <c r="O39" i="41"/>
  <c r="T64" i="45"/>
  <c r="O50" i="41"/>
  <c r="T219" i="45"/>
  <c r="U114" i="45"/>
  <c r="O41" i="41"/>
  <c r="T19" i="45"/>
  <c r="T214" i="45"/>
  <c r="O80" i="41"/>
  <c r="T134" i="45"/>
  <c r="O64" i="41"/>
  <c r="T189" i="45"/>
  <c r="O75" i="41"/>
  <c r="O89" i="41"/>
  <c r="T259" i="45"/>
  <c r="T69" i="45"/>
  <c r="O51" i="41"/>
  <c r="T254" i="45"/>
  <c r="O88" i="41"/>
  <c r="O63" i="41"/>
  <c r="T129" i="45"/>
  <c r="O62" i="41"/>
  <c r="T124" i="45"/>
  <c r="T159" i="45"/>
  <c r="O69" i="41"/>
  <c r="O70" i="41"/>
  <c r="T164" i="45"/>
  <c r="O53" i="41"/>
  <c r="T79" i="45"/>
  <c r="T224" i="45"/>
  <c r="O82" i="41"/>
  <c r="T264" i="45"/>
  <c r="T266" i="45"/>
  <c r="T267" i="45" s="1"/>
  <c r="O90" i="41"/>
  <c r="O78" i="41"/>
  <c r="T204" i="45"/>
  <c r="T29" i="45"/>
  <c r="O43" i="41"/>
  <c r="O76" i="41"/>
  <c r="T194" i="45"/>
  <c r="O47" i="41"/>
  <c r="T49" i="45"/>
  <c r="O66" i="41"/>
  <c r="T144" i="45"/>
  <c r="T209" i="45"/>
  <c r="O79" i="41"/>
  <c r="O86" i="41"/>
  <c r="T244" i="45"/>
  <c r="T154" i="45"/>
  <c r="O68" i="41"/>
  <c r="T54" i="45"/>
  <c r="T249" i="45"/>
  <c r="O87" i="41"/>
  <c r="O46" i="41"/>
  <c r="T44" i="45"/>
  <c r="O65" i="41"/>
  <c r="T139" i="45"/>
  <c r="O45" i="41"/>
  <c r="T39" i="45"/>
  <c r="T199" i="45"/>
  <c r="O77" i="41"/>
  <c r="T59" i="45"/>
  <c r="O49" i="41"/>
  <c r="O67" i="41"/>
  <c r="T149" i="45"/>
  <c r="O42" i="41"/>
  <c r="T24" i="45"/>
  <c r="O61" i="41"/>
  <c r="T119" i="45"/>
  <c r="T174" i="45"/>
  <c r="P81" i="41"/>
  <c r="U219" i="45"/>
  <c r="U139" i="45" l="1"/>
  <c r="U179" i="45"/>
  <c r="O92" i="41"/>
  <c r="O93" i="41" s="1"/>
  <c r="P45" i="41"/>
  <c r="U39" i="45"/>
  <c r="P87" i="41"/>
  <c r="U249" i="45"/>
  <c r="U59" i="45"/>
  <c r="P49" i="41"/>
  <c r="P90" i="41"/>
  <c r="U266" i="45"/>
  <c r="U267" i="45" s="1"/>
  <c r="U264" i="45"/>
  <c r="P83" i="41"/>
  <c r="U229" i="45"/>
  <c r="U109" i="45"/>
  <c r="P59" i="41"/>
  <c r="U169" i="45"/>
  <c r="P71" i="41"/>
  <c r="U24" i="45"/>
  <c r="P42" i="41"/>
  <c r="U144" i="45"/>
  <c r="P66" i="41"/>
  <c r="P64" i="41"/>
  <c r="U134" i="45"/>
  <c r="P61" i="41"/>
  <c r="U119" i="45"/>
  <c r="P67" i="41"/>
  <c r="U149" i="45"/>
  <c r="U189" i="45"/>
  <c r="P75" i="41"/>
  <c r="P76" i="41"/>
  <c r="U194" i="45"/>
  <c r="P82" i="41"/>
  <c r="U224" i="45"/>
  <c r="P40" i="41"/>
  <c r="U14" i="45"/>
  <c r="U199" i="45"/>
  <c r="P77" i="41"/>
  <c r="P48" i="41"/>
  <c r="U54" i="45"/>
  <c r="P79" i="41"/>
  <c r="U209" i="45"/>
  <c r="P80" i="41"/>
  <c r="U214" i="45"/>
  <c r="U99" i="45"/>
  <c r="P57" i="41"/>
  <c r="P52" i="41"/>
  <c r="U74" i="45"/>
  <c r="P53" i="41"/>
  <c r="U79" i="45"/>
  <c r="P85" i="41"/>
  <c r="U239" i="45"/>
  <c r="P84" i="41"/>
  <c r="U234" i="45"/>
  <c r="P56" i="41"/>
  <c r="U94" i="45"/>
  <c r="U184" i="45"/>
  <c r="P74" i="41"/>
  <c r="P72" i="41"/>
  <c r="U174" i="45"/>
  <c r="P58" i="41"/>
  <c r="U104" i="45"/>
  <c r="P43" i="41"/>
  <c r="U29" i="45"/>
  <c r="P44" i="41"/>
  <c r="U34" i="45"/>
  <c r="P50" i="41"/>
  <c r="U64" i="45"/>
  <c r="P78" i="41"/>
  <c r="U204" i="45"/>
  <c r="U69" i="45"/>
  <c r="P51" i="41"/>
  <c r="P69" i="41"/>
  <c r="U159" i="45"/>
  <c r="U49" i="45"/>
  <c r="P47" i="41"/>
  <c r="U124" i="45"/>
  <c r="P62" i="41"/>
  <c r="U89" i="45"/>
  <c r="P55" i="41"/>
  <c r="U254" i="45"/>
  <c r="P88" i="41"/>
  <c r="V237" i="45"/>
  <c r="V238" i="45" s="1"/>
  <c r="V247" i="45"/>
  <c r="V248" i="45" s="1"/>
  <c r="V172" i="45"/>
  <c r="V173" i="45" s="1"/>
  <c r="V77" i="45"/>
  <c r="V78" i="45" s="1"/>
  <c r="V7" i="45"/>
  <c r="V8" i="45" s="1"/>
  <c r="V52" i="45"/>
  <c r="V53" i="45" s="1"/>
  <c r="V142" i="45"/>
  <c r="V143" i="45" s="1"/>
  <c r="V82" i="45"/>
  <c r="V83" i="45" s="1"/>
  <c r="V137" i="45"/>
  <c r="V138" i="45" s="1"/>
  <c r="V17" i="45"/>
  <c r="V18" i="45" s="1"/>
  <c r="V262" i="45"/>
  <c r="V263" i="45" s="1"/>
  <c r="V192" i="45"/>
  <c r="V193" i="45" s="1"/>
  <c r="V27" i="45"/>
  <c r="V28" i="45" s="1"/>
  <c r="V222" i="45"/>
  <c r="V223" i="45" s="1"/>
  <c r="V242" i="45"/>
  <c r="V243" i="45" s="1"/>
  <c r="V187" i="45"/>
  <c r="V188" i="45" s="1"/>
  <c r="Q37" i="41"/>
  <c r="V197" i="45"/>
  <c r="V198" i="45" s="1"/>
  <c r="V207" i="45"/>
  <c r="V208" i="45" s="1"/>
  <c r="V217" i="45"/>
  <c r="V218" i="45" s="1"/>
  <c r="V182" i="45"/>
  <c r="V183" i="45" s="1"/>
  <c r="V72" i="45"/>
  <c r="V73" i="45" s="1"/>
  <c r="V32" i="45"/>
  <c r="V33" i="45" s="1"/>
  <c r="V107" i="45"/>
  <c r="V108" i="45" s="1"/>
  <c r="V252" i="45"/>
  <c r="V253" i="45" s="1"/>
  <c r="V162" i="45"/>
  <c r="V163" i="45" s="1"/>
  <c r="W3" i="45"/>
  <c r="V22" i="45"/>
  <c r="V23" i="45" s="1"/>
  <c r="V152" i="45"/>
  <c r="V153" i="45" s="1"/>
  <c r="V117" i="45"/>
  <c r="V118" i="45" s="1"/>
  <c r="V202" i="45"/>
  <c r="V203" i="45" s="1"/>
  <c r="V147" i="45"/>
  <c r="V148" i="45" s="1"/>
  <c r="V62" i="45"/>
  <c r="V63" i="45" s="1"/>
  <c r="V132" i="45"/>
  <c r="V133" i="45" s="1"/>
  <c r="V12" i="45"/>
  <c r="V13" i="45" s="1"/>
  <c r="V167" i="45"/>
  <c r="V168" i="45" s="1"/>
  <c r="V37" i="45"/>
  <c r="V38" i="45" s="1"/>
  <c r="V232" i="45"/>
  <c r="V233" i="45" s="1"/>
  <c r="V42" i="45"/>
  <c r="V43" i="45" s="1"/>
  <c r="V92" i="45"/>
  <c r="V93" i="45" s="1"/>
  <c r="V67" i="45"/>
  <c r="V68" i="45" s="1"/>
  <c r="V57" i="45"/>
  <c r="V58" i="45" s="1"/>
  <c r="V47" i="45"/>
  <c r="V48" i="45" s="1"/>
  <c r="V122" i="45"/>
  <c r="V123" i="45" s="1"/>
  <c r="V87" i="45"/>
  <c r="V88" i="45" s="1"/>
  <c r="V212" i="45"/>
  <c r="V213" i="45" s="1"/>
  <c r="V112" i="45"/>
  <c r="V113" i="45" s="1"/>
  <c r="V157" i="45"/>
  <c r="V158" i="45" s="1"/>
  <c r="V257" i="45"/>
  <c r="V258" i="45" s="1"/>
  <c r="V97" i="45"/>
  <c r="V98" i="45" s="1"/>
  <c r="V127" i="45"/>
  <c r="V128" i="45" s="1"/>
  <c r="V177" i="45"/>
  <c r="V178" i="45" s="1"/>
  <c r="V102" i="45"/>
  <c r="V103" i="45" s="1"/>
  <c r="V227" i="45"/>
  <c r="V228" i="45" s="1"/>
  <c r="P41" i="41"/>
  <c r="U19" i="45"/>
  <c r="U84" i="45"/>
  <c r="P54" i="41"/>
  <c r="P86" i="41"/>
  <c r="U244" i="45"/>
  <c r="P68" i="41"/>
  <c r="U154" i="45"/>
  <c r="P89" i="41"/>
  <c r="U259" i="45"/>
  <c r="U129" i="45"/>
  <c r="P63" i="41"/>
  <c r="P39" i="41"/>
  <c r="U9" i="45"/>
  <c r="P70" i="41"/>
  <c r="U164" i="45"/>
  <c r="U44" i="45"/>
  <c r="P46" i="41"/>
  <c r="Q73" i="41" l="1"/>
  <c r="V179" i="45"/>
  <c r="Q69" i="41"/>
  <c r="V159" i="45"/>
  <c r="V124" i="45"/>
  <c r="Q62" i="41"/>
  <c r="Q56" i="41"/>
  <c r="V94" i="45"/>
  <c r="Q71" i="41"/>
  <c r="V169" i="45"/>
  <c r="V149" i="45"/>
  <c r="Q67" i="41"/>
  <c r="Q42" i="41"/>
  <c r="V24" i="45"/>
  <c r="Q59" i="41"/>
  <c r="V109" i="45"/>
  <c r="Q81" i="41"/>
  <c r="V219" i="45"/>
  <c r="V189" i="45"/>
  <c r="Q75" i="41"/>
  <c r="Q76" i="41"/>
  <c r="V194" i="45"/>
  <c r="Q54" i="41"/>
  <c r="V84" i="45"/>
  <c r="V79" i="45"/>
  <c r="Q53" i="41"/>
  <c r="P92" i="41"/>
  <c r="P93" i="41" s="1"/>
  <c r="Q63" i="41"/>
  <c r="V129" i="45"/>
  <c r="V114" i="45"/>
  <c r="Q60" i="41"/>
  <c r="V49" i="45"/>
  <c r="Q47" i="41"/>
  <c r="Q46" i="41"/>
  <c r="V44" i="45"/>
  <c r="Q40" i="41"/>
  <c r="V14" i="45"/>
  <c r="Q78" i="41"/>
  <c r="V204" i="45"/>
  <c r="W102" i="45"/>
  <c r="W103" i="45" s="1"/>
  <c r="W17" i="45"/>
  <c r="W18" i="45" s="1"/>
  <c r="W237" i="45"/>
  <c r="W238" i="45" s="1"/>
  <c r="W252" i="45"/>
  <c r="W253" i="45" s="1"/>
  <c r="W187" i="45"/>
  <c r="W188" i="45" s="1"/>
  <c r="W232" i="45"/>
  <c r="W233" i="45" s="1"/>
  <c r="W32" i="45"/>
  <c r="W33" i="45" s="1"/>
  <c r="W107" i="45"/>
  <c r="W108" i="45" s="1"/>
  <c r="W177" i="45"/>
  <c r="W178" i="45" s="1"/>
  <c r="X3" i="45"/>
  <c r="W117" i="45"/>
  <c r="W118" i="45" s="1"/>
  <c r="W67" i="45"/>
  <c r="W68" i="45" s="1"/>
  <c r="W222" i="45"/>
  <c r="W223" i="45" s="1"/>
  <c r="W197" i="45"/>
  <c r="W198" i="45" s="1"/>
  <c r="W57" i="45"/>
  <c r="W58" i="45" s="1"/>
  <c r="W122" i="45"/>
  <c r="W123" i="45" s="1"/>
  <c r="W162" i="45"/>
  <c r="W163" i="45" s="1"/>
  <c r="W52" i="45"/>
  <c r="W53" i="45" s="1"/>
  <c r="W7" i="45"/>
  <c r="W8" i="45" s="1"/>
  <c r="W207" i="45"/>
  <c r="W208" i="45" s="1"/>
  <c r="W182" i="45"/>
  <c r="W183" i="45" s="1"/>
  <c r="W202" i="45"/>
  <c r="W203" i="45" s="1"/>
  <c r="W27" i="45"/>
  <c r="W28" i="45" s="1"/>
  <c r="W152" i="45"/>
  <c r="W153" i="45" s="1"/>
  <c r="W42" i="45"/>
  <c r="W43" i="45" s="1"/>
  <c r="W142" i="45"/>
  <c r="W143" i="45" s="1"/>
  <c r="W217" i="45"/>
  <c r="W218" i="45" s="1"/>
  <c r="W127" i="45"/>
  <c r="W128" i="45" s="1"/>
  <c r="R37" i="41"/>
  <c r="W167" i="45"/>
  <c r="W168" i="45" s="1"/>
  <c r="W97" i="45"/>
  <c r="W98" i="45" s="1"/>
  <c r="W262" i="45"/>
  <c r="W263" i="45" s="1"/>
  <c r="W112" i="45"/>
  <c r="W113" i="45" s="1"/>
  <c r="W242" i="45"/>
  <c r="W243" i="45" s="1"/>
  <c r="W77" i="45"/>
  <c r="W78" i="45" s="1"/>
  <c r="W47" i="45"/>
  <c r="W48" i="45" s="1"/>
  <c r="W132" i="45"/>
  <c r="W133" i="45" s="1"/>
  <c r="W212" i="45"/>
  <c r="W213" i="45" s="1"/>
  <c r="W87" i="45"/>
  <c r="W88" i="45" s="1"/>
  <c r="W37" i="45"/>
  <c r="W38" i="45" s="1"/>
  <c r="W147" i="45"/>
  <c r="W148" i="45" s="1"/>
  <c r="W72" i="45"/>
  <c r="W73" i="45" s="1"/>
  <c r="W247" i="45"/>
  <c r="W248" i="45" s="1"/>
  <c r="W157" i="45"/>
  <c r="W158" i="45" s="1"/>
  <c r="W257" i="45"/>
  <c r="W258" i="45" s="1"/>
  <c r="W92" i="45"/>
  <c r="W93" i="45" s="1"/>
  <c r="W22" i="45"/>
  <c r="W23" i="45" s="1"/>
  <c r="W192" i="45"/>
  <c r="W193" i="45" s="1"/>
  <c r="W62" i="45"/>
  <c r="W63" i="45" s="1"/>
  <c r="W82" i="45"/>
  <c r="W83" i="45" s="1"/>
  <c r="W137" i="45"/>
  <c r="W138" i="45" s="1"/>
  <c r="W12" i="45"/>
  <c r="W13" i="45" s="1"/>
  <c r="W227" i="45"/>
  <c r="W228" i="45" s="1"/>
  <c r="W172" i="45"/>
  <c r="W173" i="45" s="1"/>
  <c r="Q44" i="41"/>
  <c r="V34" i="45"/>
  <c r="Q79" i="41"/>
  <c r="V209" i="45"/>
  <c r="V244" i="45"/>
  <c r="Q86" i="41"/>
  <c r="V266" i="45"/>
  <c r="V267" i="45" s="1"/>
  <c r="Q90" i="41"/>
  <c r="V264" i="45"/>
  <c r="Q66" i="41"/>
  <c r="V144" i="45"/>
  <c r="V174" i="45"/>
  <c r="Q72" i="41"/>
  <c r="Q83" i="41"/>
  <c r="V229" i="45"/>
  <c r="V99" i="45"/>
  <c r="Q57" i="41"/>
  <c r="Q80" i="41"/>
  <c r="V214" i="45"/>
  <c r="Q49" i="41"/>
  <c r="V59" i="45"/>
  <c r="Q84" i="41"/>
  <c r="V234" i="45"/>
  <c r="Q64" i="41"/>
  <c r="V134" i="45"/>
  <c r="V119" i="45"/>
  <c r="Q61" i="41"/>
  <c r="Q70" i="41"/>
  <c r="V164" i="45"/>
  <c r="Q52" i="41"/>
  <c r="V74" i="45"/>
  <c r="Q77" i="41"/>
  <c r="V199" i="45"/>
  <c r="V224" i="45"/>
  <c r="Q82" i="41"/>
  <c r="Q41" i="41"/>
  <c r="V19" i="45"/>
  <c r="V54" i="45"/>
  <c r="Q48" i="41"/>
  <c r="Q87" i="41"/>
  <c r="V249" i="45"/>
  <c r="Q58" i="41"/>
  <c r="V104" i="45"/>
  <c r="V259" i="45"/>
  <c r="Q89" i="41"/>
  <c r="V89" i="45"/>
  <c r="Q55" i="41"/>
  <c r="Q51" i="41"/>
  <c r="V69" i="45"/>
  <c r="Q45" i="41"/>
  <c r="V39" i="45"/>
  <c r="V64" i="45"/>
  <c r="Q50" i="41"/>
  <c r="Q68" i="41"/>
  <c r="V154" i="45"/>
  <c r="Q88" i="41"/>
  <c r="V254" i="45"/>
  <c r="Q74" i="41"/>
  <c r="V184" i="45"/>
  <c r="V29" i="45"/>
  <c r="Q43" i="41"/>
  <c r="Q65" i="41"/>
  <c r="V139" i="45"/>
  <c r="Q39" i="41"/>
  <c r="V9" i="45"/>
  <c r="Q85" i="41"/>
  <c r="V239" i="45"/>
  <c r="R83" i="41" l="1"/>
  <c r="W229" i="45"/>
  <c r="R50" i="41"/>
  <c r="W64" i="45"/>
  <c r="W259" i="45"/>
  <c r="R89" i="41"/>
  <c r="W149" i="45"/>
  <c r="R67" i="41"/>
  <c r="R64" i="41"/>
  <c r="W134" i="45"/>
  <c r="R60" i="41"/>
  <c r="W114" i="45"/>
  <c r="R46" i="41"/>
  <c r="W44" i="45"/>
  <c r="W184" i="45"/>
  <c r="R74" i="41"/>
  <c r="R70" i="41"/>
  <c r="W164" i="45"/>
  <c r="R82" i="41"/>
  <c r="W224" i="45"/>
  <c r="R73" i="41"/>
  <c r="W179" i="45"/>
  <c r="R75" i="41"/>
  <c r="W189" i="45"/>
  <c r="R58" i="41"/>
  <c r="W104" i="45"/>
  <c r="R40" i="41"/>
  <c r="W14" i="45"/>
  <c r="R76" i="41"/>
  <c r="W194" i="45"/>
  <c r="W159" i="45"/>
  <c r="R69" i="41"/>
  <c r="R45" i="41"/>
  <c r="W39" i="45"/>
  <c r="W49" i="45"/>
  <c r="R47" i="41"/>
  <c r="W266" i="45"/>
  <c r="W267" i="45" s="1"/>
  <c r="W264" i="45"/>
  <c r="R90" i="41"/>
  <c r="R63" i="41"/>
  <c r="W129" i="45"/>
  <c r="R68" i="41"/>
  <c r="W154" i="45"/>
  <c r="R79" i="41"/>
  <c r="W209" i="45"/>
  <c r="W124" i="45"/>
  <c r="R62" i="41"/>
  <c r="R51" i="41"/>
  <c r="W69" i="45"/>
  <c r="R59" i="41"/>
  <c r="W109" i="45"/>
  <c r="R88" i="41"/>
  <c r="W254" i="45"/>
  <c r="R65" i="41"/>
  <c r="W139" i="45"/>
  <c r="W24" i="45"/>
  <c r="R42" i="41"/>
  <c r="W249" i="45"/>
  <c r="R87" i="41"/>
  <c r="R55" i="41"/>
  <c r="W89" i="45"/>
  <c r="W79" i="45"/>
  <c r="R53" i="41"/>
  <c r="W99" i="45"/>
  <c r="R57" i="41"/>
  <c r="W219" i="45"/>
  <c r="R81" i="41"/>
  <c r="R43" i="41"/>
  <c r="W29" i="45"/>
  <c r="W9" i="45"/>
  <c r="R39" i="41"/>
  <c r="W59" i="45"/>
  <c r="R49" i="41"/>
  <c r="W119" i="45"/>
  <c r="R61" i="41"/>
  <c r="W34" i="45"/>
  <c r="R44" i="41"/>
  <c r="R85" i="41"/>
  <c r="W239" i="45"/>
  <c r="Q92" i="41"/>
  <c r="Q93" i="41" s="1"/>
  <c r="R72" i="41"/>
  <c r="W174" i="45"/>
  <c r="R54" i="41"/>
  <c r="W84" i="45"/>
  <c r="R56" i="41"/>
  <c r="W94" i="45"/>
  <c r="W74" i="45"/>
  <c r="R52" i="41"/>
  <c r="R80" i="41"/>
  <c r="W214" i="45"/>
  <c r="R86" i="41"/>
  <c r="W244" i="45"/>
  <c r="W169" i="45"/>
  <c r="R71" i="41"/>
  <c r="R66" i="41"/>
  <c r="W144" i="45"/>
  <c r="R78" i="41"/>
  <c r="W204" i="45"/>
  <c r="W54" i="45"/>
  <c r="R48" i="41"/>
  <c r="W199" i="45"/>
  <c r="R77" i="41"/>
  <c r="X212" i="45"/>
  <c r="X213" i="45" s="1"/>
  <c r="X62" i="45"/>
  <c r="X63" i="45" s="1"/>
  <c r="S37" i="41"/>
  <c r="Y3" i="45"/>
  <c r="X237" i="45"/>
  <c r="X238" i="45" s="1"/>
  <c r="X77" i="45"/>
  <c r="X78" i="45" s="1"/>
  <c r="X47" i="45"/>
  <c r="X48" i="45" s="1"/>
  <c r="X197" i="45"/>
  <c r="X198" i="45" s="1"/>
  <c r="X252" i="45"/>
  <c r="X253" i="45" s="1"/>
  <c r="X192" i="45"/>
  <c r="X193" i="45" s="1"/>
  <c r="X227" i="45"/>
  <c r="X228" i="45" s="1"/>
  <c r="X202" i="45"/>
  <c r="X203" i="45" s="1"/>
  <c r="X97" i="45"/>
  <c r="X98" i="45" s="1"/>
  <c r="X37" i="45"/>
  <c r="X38" i="45" s="1"/>
  <c r="X262" i="45"/>
  <c r="X263" i="45" s="1"/>
  <c r="X182" i="45"/>
  <c r="X183" i="45" s="1"/>
  <c r="X102" i="45"/>
  <c r="X103" i="45" s="1"/>
  <c r="X7" i="45"/>
  <c r="X8" i="45" s="1"/>
  <c r="X147" i="45"/>
  <c r="X148" i="45" s="1"/>
  <c r="X112" i="45"/>
  <c r="X113" i="45" s="1"/>
  <c r="X167" i="45"/>
  <c r="X168" i="45" s="1"/>
  <c r="X157" i="45"/>
  <c r="X158" i="45" s="1"/>
  <c r="X222" i="45"/>
  <c r="X223" i="45" s="1"/>
  <c r="X162" i="45"/>
  <c r="X163" i="45" s="1"/>
  <c r="X67" i="45"/>
  <c r="X68" i="45" s="1"/>
  <c r="X257" i="45"/>
  <c r="X258" i="45" s="1"/>
  <c r="X107" i="45"/>
  <c r="X108" i="45" s="1"/>
  <c r="X92" i="45"/>
  <c r="X93" i="45" s="1"/>
  <c r="X122" i="45"/>
  <c r="X123" i="45" s="1"/>
  <c r="X52" i="45"/>
  <c r="X53" i="45" s="1"/>
  <c r="X177" i="45"/>
  <c r="X178" i="45" s="1"/>
  <c r="X142" i="45"/>
  <c r="X143" i="45" s="1"/>
  <c r="X127" i="45"/>
  <c r="X128" i="45" s="1"/>
  <c r="X32" i="45"/>
  <c r="X33" i="45" s="1"/>
  <c r="X17" i="45"/>
  <c r="X18" i="45" s="1"/>
  <c r="X207" i="45"/>
  <c r="X208" i="45" s="1"/>
  <c r="X187" i="45"/>
  <c r="X188" i="45" s="1"/>
  <c r="X152" i="45"/>
  <c r="X153" i="45" s="1"/>
  <c r="X87" i="45"/>
  <c r="X88" i="45" s="1"/>
  <c r="X117" i="45"/>
  <c r="X118" i="45" s="1"/>
  <c r="X232" i="45"/>
  <c r="X233" i="45" s="1"/>
  <c r="X27" i="45"/>
  <c r="X28" i="45" s="1"/>
  <c r="X247" i="45"/>
  <c r="X248" i="45" s="1"/>
  <c r="X72" i="45"/>
  <c r="X73" i="45" s="1"/>
  <c r="X42" i="45"/>
  <c r="X43" i="45" s="1"/>
  <c r="X172" i="45"/>
  <c r="X173" i="45" s="1"/>
  <c r="X82" i="45"/>
  <c r="X83" i="45" s="1"/>
  <c r="X22" i="45"/>
  <c r="X23" i="45" s="1"/>
  <c r="X217" i="45"/>
  <c r="X218" i="45" s="1"/>
  <c r="X137" i="45"/>
  <c r="X138" i="45" s="1"/>
  <c r="X57" i="45"/>
  <c r="X58" i="45" s="1"/>
  <c r="X12" i="45"/>
  <c r="X13" i="45" s="1"/>
  <c r="X132" i="45"/>
  <c r="X133" i="45" s="1"/>
  <c r="X242" i="45"/>
  <c r="X243" i="45" s="1"/>
  <c r="R84" i="41"/>
  <c r="W234" i="45"/>
  <c r="W19" i="45"/>
  <c r="R41" i="41"/>
  <c r="S86" i="41" l="1"/>
  <c r="X244" i="45"/>
  <c r="S65" i="41"/>
  <c r="X139" i="45"/>
  <c r="S72" i="41"/>
  <c r="X174" i="45"/>
  <c r="X29" i="45"/>
  <c r="S43" i="41"/>
  <c r="X154" i="45"/>
  <c r="S68" i="41"/>
  <c r="S44" i="41"/>
  <c r="X34" i="45"/>
  <c r="X54" i="45"/>
  <c r="S48" i="41"/>
  <c r="X259" i="45"/>
  <c r="S89" i="41"/>
  <c r="S69" i="41"/>
  <c r="X159" i="45"/>
  <c r="S39" i="41"/>
  <c r="X9" i="45"/>
  <c r="X39" i="45"/>
  <c r="S45" i="41"/>
  <c r="X194" i="45"/>
  <c r="S76" i="41"/>
  <c r="X79" i="45"/>
  <c r="S53" i="41"/>
  <c r="S50" i="41"/>
  <c r="X64" i="45"/>
  <c r="S64" i="41"/>
  <c r="X134" i="45"/>
  <c r="S81" i="41"/>
  <c r="X219" i="45"/>
  <c r="X44" i="45"/>
  <c r="S46" i="41"/>
  <c r="X234" i="45"/>
  <c r="S84" i="41"/>
  <c r="S75" i="41"/>
  <c r="X189" i="45"/>
  <c r="S63" i="41"/>
  <c r="X129" i="45"/>
  <c r="X124" i="45"/>
  <c r="S62" i="41"/>
  <c r="S51" i="41"/>
  <c r="X69" i="45"/>
  <c r="S71" i="41"/>
  <c r="X169" i="45"/>
  <c r="S58" i="41"/>
  <c r="X104" i="45"/>
  <c r="S57" i="41"/>
  <c r="X99" i="45"/>
  <c r="S88" i="41"/>
  <c r="X254" i="45"/>
  <c r="S85" i="41"/>
  <c r="X239" i="45"/>
  <c r="X214" i="45"/>
  <c r="S80" i="41"/>
  <c r="R92" i="41"/>
  <c r="R93" i="41" s="1"/>
  <c r="X14" i="45"/>
  <c r="S40" i="41"/>
  <c r="S42" i="41"/>
  <c r="X24" i="45"/>
  <c r="S52" i="41"/>
  <c r="X74" i="45"/>
  <c r="X119" i="45"/>
  <c r="S61" i="41"/>
  <c r="X209" i="45"/>
  <c r="S79" i="41"/>
  <c r="S66" i="41"/>
  <c r="X144" i="45"/>
  <c r="X94" i="45"/>
  <c r="S56" i="41"/>
  <c r="X164" i="45"/>
  <c r="S70" i="41"/>
  <c r="S60" i="41"/>
  <c r="X114" i="45"/>
  <c r="S74" i="41"/>
  <c r="X184" i="45"/>
  <c r="S78" i="41"/>
  <c r="X204" i="45"/>
  <c r="X199" i="45"/>
  <c r="S77" i="41"/>
  <c r="Y32" i="45"/>
  <c r="Y33" i="45" s="1"/>
  <c r="Y62" i="45"/>
  <c r="Y63" i="45" s="1"/>
  <c r="Y97" i="45"/>
  <c r="Y98" i="45" s="1"/>
  <c r="Y207" i="45"/>
  <c r="Y208" i="45" s="1"/>
  <c r="Y52" i="45"/>
  <c r="Y53" i="45" s="1"/>
  <c r="Y202" i="45"/>
  <c r="Y203" i="45" s="1"/>
  <c r="Y222" i="45"/>
  <c r="Y223" i="45" s="1"/>
  <c r="Y27" i="45"/>
  <c r="Y28" i="45" s="1"/>
  <c r="Y22" i="45"/>
  <c r="Y23" i="45" s="1"/>
  <c r="Y242" i="45"/>
  <c r="Y243" i="45" s="1"/>
  <c r="T37" i="41"/>
  <c r="Y42" i="45"/>
  <c r="Y43" i="45" s="1"/>
  <c r="Y157" i="45"/>
  <c r="Y158" i="45" s="1"/>
  <c r="Y112" i="45"/>
  <c r="Y113" i="45" s="1"/>
  <c r="Y7" i="45"/>
  <c r="Y8" i="45" s="1"/>
  <c r="Y17" i="45"/>
  <c r="Y18" i="45" s="1"/>
  <c r="Y57" i="45"/>
  <c r="Y58" i="45" s="1"/>
  <c r="Y102" i="45"/>
  <c r="Y103" i="45" s="1"/>
  <c r="Y147" i="45"/>
  <c r="Y148" i="45" s="1"/>
  <c r="Y167" i="45"/>
  <c r="Y168" i="45" s="1"/>
  <c r="Y87" i="45"/>
  <c r="Y88" i="45" s="1"/>
  <c r="Y252" i="45"/>
  <c r="Y253" i="45" s="1"/>
  <c r="Y187" i="45"/>
  <c r="Y188" i="45" s="1"/>
  <c r="Y107" i="45"/>
  <c r="Y108" i="45" s="1"/>
  <c r="Y142" i="45"/>
  <c r="Y143" i="45" s="1"/>
  <c r="Y162" i="45"/>
  <c r="Y163" i="45" s="1"/>
  <c r="Y92" i="45"/>
  <c r="Y93" i="45" s="1"/>
  <c r="Y67" i="45"/>
  <c r="Y68" i="45" s="1"/>
  <c r="Y262" i="45"/>
  <c r="Y263" i="45" s="1"/>
  <c r="Y192" i="45"/>
  <c r="Y193" i="45" s="1"/>
  <c r="Y37" i="45"/>
  <c r="Y38" i="45" s="1"/>
  <c r="Y127" i="45"/>
  <c r="Y128" i="45" s="1"/>
  <c r="Y47" i="45"/>
  <c r="Y48" i="45" s="1"/>
  <c r="Y227" i="45"/>
  <c r="Y228" i="45" s="1"/>
  <c r="Y217" i="45"/>
  <c r="Y218" i="45" s="1"/>
  <c r="Z3" i="45"/>
  <c r="Y237" i="45"/>
  <c r="Y238" i="45" s="1"/>
  <c r="Y257" i="45"/>
  <c r="Y258" i="45" s="1"/>
  <c r="Y232" i="45"/>
  <c r="Y233" i="45" s="1"/>
  <c r="Y197" i="45"/>
  <c r="Y198" i="45" s="1"/>
  <c r="Y212" i="45"/>
  <c r="Y213" i="45" s="1"/>
  <c r="Y247" i="45"/>
  <c r="Y248" i="45" s="1"/>
  <c r="Y152" i="45"/>
  <c r="Y153" i="45" s="1"/>
  <c r="Y77" i="45"/>
  <c r="Y78" i="45" s="1"/>
  <c r="Y82" i="45"/>
  <c r="Y83" i="45" s="1"/>
  <c r="Y172" i="45"/>
  <c r="Y173" i="45" s="1"/>
  <c r="Y72" i="45"/>
  <c r="Y73" i="45" s="1"/>
  <c r="Y117" i="45"/>
  <c r="Y118" i="45" s="1"/>
  <c r="Y122" i="45"/>
  <c r="Y123" i="45" s="1"/>
  <c r="Y182" i="45"/>
  <c r="Y183" i="45" s="1"/>
  <c r="Y132" i="45"/>
  <c r="Y133" i="45" s="1"/>
  <c r="Y137" i="45"/>
  <c r="Y138" i="45" s="1"/>
  <c r="Y177" i="45"/>
  <c r="Y178" i="45" s="1"/>
  <c r="Y12" i="45"/>
  <c r="Y13" i="45" s="1"/>
  <c r="S49" i="41"/>
  <c r="X59" i="45"/>
  <c r="X84" i="45"/>
  <c r="S54" i="41"/>
  <c r="X249" i="45"/>
  <c r="S87" i="41"/>
  <c r="X89" i="45"/>
  <c r="S55" i="41"/>
  <c r="S41" i="41"/>
  <c r="X19" i="45"/>
  <c r="X179" i="45"/>
  <c r="S73" i="41"/>
  <c r="X109" i="45"/>
  <c r="S59" i="41"/>
  <c r="X224" i="45"/>
  <c r="S82" i="41"/>
  <c r="S67" i="41"/>
  <c r="X149" i="45"/>
  <c r="X266" i="45"/>
  <c r="X267" i="45" s="1"/>
  <c r="X264" i="45"/>
  <c r="S90" i="41"/>
  <c r="S83" i="41"/>
  <c r="X229" i="45"/>
  <c r="S47" i="41"/>
  <c r="X49" i="45"/>
  <c r="Y134" i="45" l="1"/>
  <c r="T64" i="41"/>
  <c r="Y74" i="45"/>
  <c r="T52" i="41"/>
  <c r="Y154" i="45"/>
  <c r="T68" i="41"/>
  <c r="T84" i="41"/>
  <c r="Y234" i="45"/>
  <c r="T81" i="41"/>
  <c r="Y219" i="45"/>
  <c r="T45" i="41"/>
  <c r="Y39" i="45"/>
  <c r="Y94" i="45"/>
  <c r="T56" i="41"/>
  <c r="Y189" i="45"/>
  <c r="T75" i="41"/>
  <c r="Y149" i="45"/>
  <c r="T67" i="41"/>
  <c r="Y9" i="45"/>
  <c r="T39" i="41"/>
  <c r="Y224" i="45"/>
  <c r="T82" i="41"/>
  <c r="Y99" i="45"/>
  <c r="T57" i="41"/>
  <c r="T40" i="41"/>
  <c r="Y14" i="45"/>
  <c r="Y184" i="45"/>
  <c r="T74" i="41"/>
  <c r="T72" i="41"/>
  <c r="Y174" i="45"/>
  <c r="Y249" i="45"/>
  <c r="T87" i="41"/>
  <c r="Y259" i="45"/>
  <c r="T89" i="41"/>
  <c r="T83" i="41"/>
  <c r="Y229" i="45"/>
  <c r="T76" i="41"/>
  <c r="Y194" i="45"/>
  <c r="T70" i="41"/>
  <c r="Y164" i="45"/>
  <c r="T88" i="41"/>
  <c r="Y254" i="45"/>
  <c r="Y104" i="45"/>
  <c r="T58" i="41"/>
  <c r="T60" i="41"/>
  <c r="Y114" i="45"/>
  <c r="T86" i="41"/>
  <c r="Y244" i="45"/>
  <c r="T78" i="41"/>
  <c r="Y204" i="45"/>
  <c r="Y64" i="45"/>
  <c r="T50" i="41"/>
  <c r="S92" i="41"/>
  <c r="S93" i="41" s="1"/>
  <c r="T73" i="41"/>
  <c r="Y179" i="45"/>
  <c r="T62" i="41"/>
  <c r="Y124" i="45"/>
  <c r="Y84" i="45"/>
  <c r="T54" i="41"/>
  <c r="Y214" i="45"/>
  <c r="T80" i="41"/>
  <c r="T85" i="41"/>
  <c r="Y239" i="45"/>
  <c r="Y49" i="45"/>
  <c r="T47" i="41"/>
  <c r="Y264" i="45"/>
  <c r="Y266" i="45"/>
  <c r="Y267" i="45" s="1"/>
  <c r="T90" i="41"/>
  <c r="Y144" i="45"/>
  <c r="T66" i="41"/>
  <c r="T55" i="41"/>
  <c r="Y89" i="45"/>
  <c r="Y59" i="45"/>
  <c r="T49" i="41"/>
  <c r="T69" i="41"/>
  <c r="Y159" i="45"/>
  <c r="T42" i="41"/>
  <c r="Y24" i="45"/>
  <c r="Y54" i="45"/>
  <c r="T48" i="41"/>
  <c r="T44" i="41"/>
  <c r="Y34" i="45"/>
  <c r="T65" i="41"/>
  <c r="Y139" i="45"/>
  <c r="T61" i="41"/>
  <c r="Y119" i="45"/>
  <c r="T53" i="41"/>
  <c r="Y79" i="45"/>
  <c r="Y199" i="45"/>
  <c r="T77" i="41"/>
  <c r="Z57" i="45"/>
  <c r="Z58" i="45" s="1"/>
  <c r="Z7" i="45"/>
  <c r="Z8" i="45" s="1"/>
  <c r="Z87" i="45"/>
  <c r="Z88" i="45" s="1"/>
  <c r="Z17" i="45"/>
  <c r="Z18" i="45" s="1"/>
  <c r="Z47" i="45"/>
  <c r="Z48" i="45" s="1"/>
  <c r="Z212" i="45"/>
  <c r="Z213" i="45" s="1"/>
  <c r="Z12" i="45"/>
  <c r="Z13" i="45" s="1"/>
  <c r="Z27" i="45"/>
  <c r="Z28" i="45" s="1"/>
  <c r="Z137" i="45"/>
  <c r="Z138" i="45" s="1"/>
  <c r="Z62" i="45"/>
  <c r="Z63" i="45" s="1"/>
  <c r="Z72" i="45"/>
  <c r="Z73" i="45" s="1"/>
  <c r="Z237" i="45"/>
  <c r="Z238" i="45" s="1"/>
  <c r="Z127" i="45"/>
  <c r="Z128" i="45" s="1"/>
  <c r="Z257" i="45"/>
  <c r="Z258" i="45" s="1"/>
  <c r="Z157" i="45"/>
  <c r="Z158" i="45" s="1"/>
  <c r="Z32" i="45"/>
  <c r="Z33" i="45" s="1"/>
  <c r="Z172" i="45"/>
  <c r="Z173" i="45" s="1"/>
  <c r="Z112" i="45"/>
  <c r="Z113" i="45" s="1"/>
  <c r="Z92" i="45"/>
  <c r="Z93" i="45" s="1"/>
  <c r="Z167" i="45"/>
  <c r="Z168" i="45" s="1"/>
  <c r="Z97" i="45"/>
  <c r="Z98" i="45" s="1"/>
  <c r="Z217" i="45"/>
  <c r="Z218" i="45" s="1"/>
  <c r="Z232" i="45"/>
  <c r="Z233" i="45" s="1"/>
  <c r="Z202" i="45"/>
  <c r="Z203" i="45" s="1"/>
  <c r="Z222" i="45"/>
  <c r="Z223" i="45" s="1"/>
  <c r="Z37" i="45"/>
  <c r="Z38" i="45" s="1"/>
  <c r="Z242" i="45"/>
  <c r="Z243" i="45" s="1"/>
  <c r="Z117" i="45"/>
  <c r="Z118" i="45" s="1"/>
  <c r="Z192" i="45"/>
  <c r="Z193" i="45" s="1"/>
  <c r="Z147" i="45"/>
  <c r="Z148" i="45" s="1"/>
  <c r="U37" i="41"/>
  <c r="Z252" i="45"/>
  <c r="Z253" i="45" s="1"/>
  <c r="Z67" i="45"/>
  <c r="Z68" i="45" s="1"/>
  <c r="Z52" i="45"/>
  <c r="Z53" i="45" s="1"/>
  <c r="Z162" i="45"/>
  <c r="Z163" i="45" s="1"/>
  <c r="Z142" i="45"/>
  <c r="Z143" i="45" s="1"/>
  <c r="Z77" i="45"/>
  <c r="Z78" i="45" s="1"/>
  <c r="Z177" i="45"/>
  <c r="Z178" i="45" s="1"/>
  <c r="Z102" i="45"/>
  <c r="Z103" i="45" s="1"/>
  <c r="Z227" i="45"/>
  <c r="Z228" i="45" s="1"/>
  <c r="Z152" i="45"/>
  <c r="Z153" i="45" s="1"/>
  <c r="Z132" i="45"/>
  <c r="Z133" i="45" s="1"/>
  <c r="Z122" i="45"/>
  <c r="Z123" i="45" s="1"/>
  <c r="Z107" i="45"/>
  <c r="Z108" i="45" s="1"/>
  <c r="Z187" i="45"/>
  <c r="Z188" i="45" s="1"/>
  <c r="Z207" i="45"/>
  <c r="Z208" i="45" s="1"/>
  <c r="Z182" i="45"/>
  <c r="Z183" i="45" s="1"/>
  <c r="Z82" i="45"/>
  <c r="Z83" i="45" s="1"/>
  <c r="Z22" i="45"/>
  <c r="Z23" i="45" s="1"/>
  <c r="Z247" i="45"/>
  <c r="Z248" i="45" s="1"/>
  <c r="AA3" i="45"/>
  <c r="Z197" i="45"/>
  <c r="Z198" i="45" s="1"/>
  <c r="Z262" i="45"/>
  <c r="Z263" i="45" s="1"/>
  <c r="Z42" i="45"/>
  <c r="Z43" i="45" s="1"/>
  <c r="Y129" i="45"/>
  <c r="T63" i="41"/>
  <c r="Y69" i="45"/>
  <c r="T51" i="41"/>
  <c r="Y109" i="45"/>
  <c r="T59" i="41"/>
  <c r="T71" i="41"/>
  <c r="Y169" i="45"/>
  <c r="T41" i="41"/>
  <c r="Y19" i="45"/>
  <c r="Y44" i="45"/>
  <c r="T46" i="41"/>
  <c r="T43" i="41"/>
  <c r="Y29" i="45"/>
  <c r="Y209" i="45"/>
  <c r="T79" i="41"/>
  <c r="U46" i="41" l="1"/>
  <c r="Z44" i="45"/>
  <c r="U87" i="41"/>
  <c r="Z249" i="45"/>
  <c r="Z209" i="45"/>
  <c r="U79" i="41"/>
  <c r="Z134" i="45"/>
  <c r="U64" i="41"/>
  <c r="U73" i="41"/>
  <c r="Z179" i="45"/>
  <c r="U48" i="41"/>
  <c r="Z54" i="45"/>
  <c r="U67" i="41"/>
  <c r="Z149" i="45"/>
  <c r="U45" i="41"/>
  <c r="Z39" i="45"/>
  <c r="Z219" i="45"/>
  <c r="U81" i="41"/>
  <c r="Z114" i="45"/>
  <c r="U60" i="41"/>
  <c r="U89" i="41"/>
  <c r="Z259" i="45"/>
  <c r="U50" i="41"/>
  <c r="Z64" i="45"/>
  <c r="U80" i="41"/>
  <c r="Z214" i="45"/>
  <c r="U39" i="41"/>
  <c r="Z9" i="45"/>
  <c r="T92" i="41"/>
  <c r="T93" i="41" s="1"/>
  <c r="Z266" i="45"/>
  <c r="Z267" i="45" s="1"/>
  <c r="Z264" i="45"/>
  <c r="U90" i="41"/>
  <c r="Z24" i="45"/>
  <c r="U42" i="41"/>
  <c r="Z189" i="45"/>
  <c r="U75" i="41"/>
  <c r="U68" i="41"/>
  <c r="Z154" i="45"/>
  <c r="U53" i="41"/>
  <c r="Z79" i="45"/>
  <c r="Z69" i="45"/>
  <c r="U51" i="41"/>
  <c r="Z194" i="45"/>
  <c r="U76" i="41"/>
  <c r="Z224" i="45"/>
  <c r="U82" i="41"/>
  <c r="U57" i="41"/>
  <c r="Z99" i="45"/>
  <c r="U72" i="41"/>
  <c r="Z174" i="45"/>
  <c r="U63" i="41"/>
  <c r="Z129" i="45"/>
  <c r="U65" i="41"/>
  <c r="Z139" i="45"/>
  <c r="Z49" i="45"/>
  <c r="U47" i="41"/>
  <c r="U49" i="41"/>
  <c r="Z59" i="45"/>
  <c r="U77" i="41"/>
  <c r="Z199" i="45"/>
  <c r="U54" i="41"/>
  <c r="Z84" i="45"/>
  <c r="U59" i="41"/>
  <c r="Z109" i="45"/>
  <c r="U83" i="41"/>
  <c r="Z229" i="45"/>
  <c r="U66" i="41"/>
  <c r="Z144" i="45"/>
  <c r="Z254" i="45"/>
  <c r="U88" i="41"/>
  <c r="Z119" i="45"/>
  <c r="U61" i="41"/>
  <c r="U78" i="41"/>
  <c r="Z204" i="45"/>
  <c r="U71" i="41"/>
  <c r="Z169" i="45"/>
  <c r="U44" i="41"/>
  <c r="Z34" i="45"/>
  <c r="U85" i="41"/>
  <c r="Z239" i="45"/>
  <c r="U43" i="41"/>
  <c r="Z29" i="45"/>
  <c r="Z19" i="45"/>
  <c r="U41" i="41"/>
  <c r="AA177" i="45"/>
  <c r="AA178" i="45" s="1"/>
  <c r="AA22" i="45"/>
  <c r="AA23" i="45" s="1"/>
  <c r="AA87" i="45"/>
  <c r="AA88" i="45" s="1"/>
  <c r="AA192" i="45"/>
  <c r="AA193" i="45" s="1"/>
  <c r="AA27" i="45"/>
  <c r="AA28" i="45" s="1"/>
  <c r="AA37" i="45"/>
  <c r="AA38" i="45" s="1"/>
  <c r="AA77" i="45"/>
  <c r="AA78" i="45" s="1"/>
  <c r="AA162" i="45"/>
  <c r="AA163" i="45" s="1"/>
  <c r="AA127" i="45"/>
  <c r="AA128" i="45" s="1"/>
  <c r="AA227" i="45"/>
  <c r="AA228" i="45" s="1"/>
  <c r="AA82" i="45"/>
  <c r="AA83" i="45" s="1"/>
  <c r="AA117" i="45"/>
  <c r="AA118" i="45" s="1"/>
  <c r="AA12" i="45"/>
  <c r="AA13" i="45" s="1"/>
  <c r="AA147" i="45"/>
  <c r="AA148" i="45" s="1"/>
  <c r="AA157" i="45"/>
  <c r="AA158" i="45" s="1"/>
  <c r="AB3" i="45"/>
  <c r="AA187" i="45"/>
  <c r="AA188" i="45" s="1"/>
  <c r="AA222" i="45"/>
  <c r="AA223" i="45" s="1"/>
  <c r="V37" i="41"/>
  <c r="AA142" i="45"/>
  <c r="AA143" i="45" s="1"/>
  <c r="AA202" i="45"/>
  <c r="AA203" i="45" s="1"/>
  <c r="AA32" i="45"/>
  <c r="AA33" i="45" s="1"/>
  <c r="AA257" i="45"/>
  <c r="AA258" i="45" s="1"/>
  <c r="AA197" i="45"/>
  <c r="AA198" i="45" s="1"/>
  <c r="AA122" i="45"/>
  <c r="AA123" i="45" s="1"/>
  <c r="AA102" i="45"/>
  <c r="AA103" i="45" s="1"/>
  <c r="AA62" i="45"/>
  <c r="AA63" i="45" s="1"/>
  <c r="AA97" i="45"/>
  <c r="AA98" i="45" s="1"/>
  <c r="AA207" i="45"/>
  <c r="AA208" i="45" s="1"/>
  <c r="AA52" i="45"/>
  <c r="AA53" i="45" s="1"/>
  <c r="AA137" i="45"/>
  <c r="AA138" i="45" s="1"/>
  <c r="AA237" i="45"/>
  <c r="AA238" i="45" s="1"/>
  <c r="AA152" i="45"/>
  <c r="AA153" i="45" s="1"/>
  <c r="AA67" i="45"/>
  <c r="AA68" i="45" s="1"/>
  <c r="AA72" i="45"/>
  <c r="AA73" i="45" s="1"/>
  <c r="AA7" i="45"/>
  <c r="AA8" i="45" s="1"/>
  <c r="AA247" i="45"/>
  <c r="AA248" i="45" s="1"/>
  <c r="AA252" i="45"/>
  <c r="AA253" i="45" s="1"/>
  <c r="AA182" i="45"/>
  <c r="AA183" i="45" s="1"/>
  <c r="AA212" i="45"/>
  <c r="AA213" i="45" s="1"/>
  <c r="AA262" i="45"/>
  <c r="AA263" i="45" s="1"/>
  <c r="AA92" i="45"/>
  <c r="AA93" i="45" s="1"/>
  <c r="AA242" i="45"/>
  <c r="AA243" i="45" s="1"/>
  <c r="AA217" i="45"/>
  <c r="AA218" i="45" s="1"/>
  <c r="AA57" i="45"/>
  <c r="AA58" i="45" s="1"/>
  <c r="AA17" i="45"/>
  <c r="AA18" i="45" s="1"/>
  <c r="AA167" i="45"/>
  <c r="AA168" i="45" s="1"/>
  <c r="AA107" i="45"/>
  <c r="AA108" i="45" s="1"/>
  <c r="AA232" i="45"/>
  <c r="AA233" i="45" s="1"/>
  <c r="AA47" i="45"/>
  <c r="AA48" i="45" s="1"/>
  <c r="AA132" i="45"/>
  <c r="AA133" i="45" s="1"/>
  <c r="AA112" i="45"/>
  <c r="AA113" i="45" s="1"/>
  <c r="AA172" i="45"/>
  <c r="AA173" i="45" s="1"/>
  <c r="AA42" i="45"/>
  <c r="AA43" i="45" s="1"/>
  <c r="U74" i="41"/>
  <c r="Z184" i="45"/>
  <c r="U62" i="41"/>
  <c r="Z124" i="45"/>
  <c r="Z104" i="45"/>
  <c r="U58" i="41"/>
  <c r="U70" i="41"/>
  <c r="Z164" i="45"/>
  <c r="U86" i="41"/>
  <c r="Z244" i="45"/>
  <c r="Z234" i="45"/>
  <c r="U84" i="41"/>
  <c r="Z94" i="45"/>
  <c r="U56" i="41"/>
  <c r="U69" i="41"/>
  <c r="Z159" i="45"/>
  <c r="U52" i="41"/>
  <c r="Z74" i="45"/>
  <c r="U40" i="41"/>
  <c r="Z14" i="45"/>
  <c r="Z89" i="45"/>
  <c r="U55" i="41"/>
  <c r="V60" i="41" l="1"/>
  <c r="AA114" i="45"/>
  <c r="V59" i="41"/>
  <c r="AA109" i="45"/>
  <c r="AA219" i="45"/>
  <c r="V81" i="41"/>
  <c r="V80" i="41"/>
  <c r="AA214" i="45"/>
  <c r="V39" i="41"/>
  <c r="AA9" i="45"/>
  <c r="V85" i="41"/>
  <c r="AA239" i="45"/>
  <c r="V57" i="41"/>
  <c r="AA99" i="45"/>
  <c r="V77" i="41"/>
  <c r="AA199" i="45"/>
  <c r="V66" i="41"/>
  <c r="AA144" i="45"/>
  <c r="AB97" i="45"/>
  <c r="AB98" i="45" s="1"/>
  <c r="AB57" i="45"/>
  <c r="AB58" i="45" s="1"/>
  <c r="AB177" i="45"/>
  <c r="AB178" i="45" s="1"/>
  <c r="AB262" i="45"/>
  <c r="AB263" i="45" s="1"/>
  <c r="AB212" i="45"/>
  <c r="AB213" i="45" s="1"/>
  <c r="AB217" i="45"/>
  <c r="AB218" i="45" s="1"/>
  <c r="AB72" i="45"/>
  <c r="AB73" i="45" s="1"/>
  <c r="AB42" i="45"/>
  <c r="AB43" i="45" s="1"/>
  <c r="AB182" i="45"/>
  <c r="AB183" i="45" s="1"/>
  <c r="AB82" i="45"/>
  <c r="AB83" i="45" s="1"/>
  <c r="AB112" i="45"/>
  <c r="AB113" i="45" s="1"/>
  <c r="AB157" i="45"/>
  <c r="AB158" i="45" s="1"/>
  <c r="AB162" i="45"/>
  <c r="AB163" i="45" s="1"/>
  <c r="AB252" i="45"/>
  <c r="AB253" i="45" s="1"/>
  <c r="AB62" i="45"/>
  <c r="AB63" i="45" s="1"/>
  <c r="AB142" i="45"/>
  <c r="AB143" i="45" s="1"/>
  <c r="AB77" i="45"/>
  <c r="AB78" i="45" s="1"/>
  <c r="AB132" i="45"/>
  <c r="AB133" i="45" s="1"/>
  <c r="AB27" i="45"/>
  <c r="AB28" i="45" s="1"/>
  <c r="AB12" i="45"/>
  <c r="AB13" i="45" s="1"/>
  <c r="AB32" i="45"/>
  <c r="AB33" i="45" s="1"/>
  <c r="AB52" i="45"/>
  <c r="AB53" i="45" s="1"/>
  <c r="AB22" i="45"/>
  <c r="AB23" i="45" s="1"/>
  <c r="AB247" i="45"/>
  <c r="AB248" i="45" s="1"/>
  <c r="AB37" i="45"/>
  <c r="AB38" i="45" s="1"/>
  <c r="AC3" i="45"/>
  <c r="AB232" i="45"/>
  <c r="AB233" i="45" s="1"/>
  <c r="AB197" i="45"/>
  <c r="AB198" i="45" s="1"/>
  <c r="AB202" i="45"/>
  <c r="AB203" i="45" s="1"/>
  <c r="AB7" i="45"/>
  <c r="AB8" i="45" s="1"/>
  <c r="AB102" i="45"/>
  <c r="AB103" i="45" s="1"/>
  <c r="AB107" i="45"/>
  <c r="AB108" i="45" s="1"/>
  <c r="AB227" i="45"/>
  <c r="AB228" i="45" s="1"/>
  <c r="AB17" i="45"/>
  <c r="AB18" i="45" s="1"/>
  <c r="AB237" i="45"/>
  <c r="AB238" i="45" s="1"/>
  <c r="AB67" i="45"/>
  <c r="AB68" i="45" s="1"/>
  <c r="AB92" i="45"/>
  <c r="AB93" i="45" s="1"/>
  <c r="AB192" i="45"/>
  <c r="AB193" i="45" s="1"/>
  <c r="AB242" i="45"/>
  <c r="AB243" i="45" s="1"/>
  <c r="W37" i="41"/>
  <c r="AB117" i="45"/>
  <c r="AB118" i="45" s="1"/>
  <c r="AB172" i="45"/>
  <c r="AB173" i="45" s="1"/>
  <c r="AB187" i="45"/>
  <c r="AB188" i="45" s="1"/>
  <c r="AB147" i="45"/>
  <c r="AB148" i="45" s="1"/>
  <c r="AB122" i="45"/>
  <c r="AB123" i="45" s="1"/>
  <c r="AB137" i="45"/>
  <c r="AB138" i="45" s="1"/>
  <c r="AB47" i="45"/>
  <c r="AB48" i="45" s="1"/>
  <c r="AB87" i="45"/>
  <c r="AB88" i="45" s="1"/>
  <c r="AB167" i="45"/>
  <c r="AB168" i="45" s="1"/>
  <c r="AB127" i="45"/>
  <c r="AB128" i="45" s="1"/>
  <c r="AB152" i="45"/>
  <c r="AB153" i="45" s="1"/>
  <c r="AB222" i="45"/>
  <c r="AB223" i="45" s="1"/>
  <c r="AB257" i="45"/>
  <c r="AB258" i="45" s="1"/>
  <c r="AB207" i="45"/>
  <c r="AB208" i="45" s="1"/>
  <c r="V61" i="41"/>
  <c r="AA119" i="45"/>
  <c r="V70" i="41"/>
  <c r="AA164" i="45"/>
  <c r="AA194" i="45"/>
  <c r="V76" i="41"/>
  <c r="V64" i="41"/>
  <c r="AA134" i="45"/>
  <c r="AA169" i="45"/>
  <c r="V71" i="41"/>
  <c r="V86" i="41"/>
  <c r="AA244" i="45"/>
  <c r="AA184" i="45"/>
  <c r="V74" i="41"/>
  <c r="AA74" i="45"/>
  <c r="V52" i="41"/>
  <c r="AA139" i="45"/>
  <c r="V65" i="41"/>
  <c r="V50" i="41"/>
  <c r="AA64" i="45"/>
  <c r="V89" i="41"/>
  <c r="AA259" i="45"/>
  <c r="V69" i="41"/>
  <c r="AA159" i="45"/>
  <c r="V54" i="41"/>
  <c r="AA84" i="45"/>
  <c r="AA79" i="45"/>
  <c r="V53" i="41"/>
  <c r="AA89" i="45"/>
  <c r="V55" i="41"/>
  <c r="U92" i="41"/>
  <c r="U93" i="41" s="1"/>
  <c r="V46" i="41"/>
  <c r="AA44" i="45"/>
  <c r="AA49" i="45"/>
  <c r="V47" i="41"/>
  <c r="AA19" i="45"/>
  <c r="V41" i="41"/>
  <c r="AA94" i="45"/>
  <c r="V56" i="41"/>
  <c r="V88" i="41"/>
  <c r="AA254" i="45"/>
  <c r="AA69" i="45"/>
  <c r="V51" i="41"/>
  <c r="V48" i="41"/>
  <c r="AA54" i="45"/>
  <c r="V58" i="41"/>
  <c r="AA104" i="45"/>
  <c r="V44" i="41"/>
  <c r="AA34" i="45"/>
  <c r="AA224" i="45"/>
  <c r="V82" i="41"/>
  <c r="AA149" i="45"/>
  <c r="V67" i="41"/>
  <c r="V83" i="41"/>
  <c r="AA229" i="45"/>
  <c r="V45" i="41"/>
  <c r="AA39" i="45"/>
  <c r="V42" i="41"/>
  <c r="AA24" i="45"/>
  <c r="AA174" i="45"/>
  <c r="V72" i="41"/>
  <c r="V84" i="41"/>
  <c r="AA234" i="45"/>
  <c r="AA59" i="45"/>
  <c r="V49" i="41"/>
  <c r="AA266" i="45"/>
  <c r="AA267" i="45" s="1"/>
  <c r="V90" i="41"/>
  <c r="AA264" i="45"/>
  <c r="V87" i="41"/>
  <c r="AA249" i="45"/>
  <c r="V68" i="41"/>
  <c r="AA154" i="45"/>
  <c r="V79" i="41"/>
  <c r="AA209" i="45"/>
  <c r="V62" i="41"/>
  <c r="AA124" i="45"/>
  <c r="V78" i="41"/>
  <c r="AA204" i="45"/>
  <c r="AA189" i="45"/>
  <c r="V75" i="41"/>
  <c r="AA14" i="45"/>
  <c r="V40" i="41"/>
  <c r="V63" i="41"/>
  <c r="AA129" i="45"/>
  <c r="AA29" i="45"/>
  <c r="V43" i="41"/>
  <c r="AA179" i="45"/>
  <c r="V73" i="41"/>
  <c r="W79" i="41" l="1"/>
  <c r="AB209" i="45"/>
  <c r="W63" i="41"/>
  <c r="AB129" i="45"/>
  <c r="W65" i="41"/>
  <c r="AB139" i="45"/>
  <c r="W72" i="41"/>
  <c r="AB174" i="45"/>
  <c r="AB194" i="45"/>
  <c r="W76" i="41"/>
  <c r="W41" i="41"/>
  <c r="AB19" i="45"/>
  <c r="AB9" i="45"/>
  <c r="W39" i="41"/>
  <c r="AC142" i="45"/>
  <c r="AC143" i="45" s="1"/>
  <c r="AC117" i="45"/>
  <c r="AC118" i="45" s="1"/>
  <c r="X37" i="41"/>
  <c r="AC262" i="45"/>
  <c r="AC263" i="45" s="1"/>
  <c r="AC112" i="45"/>
  <c r="AC113" i="45" s="1"/>
  <c r="AC42" i="45"/>
  <c r="AC43" i="45" s="1"/>
  <c r="AC222" i="45"/>
  <c r="AC223" i="45" s="1"/>
  <c r="AC27" i="45"/>
  <c r="AC28" i="45" s="1"/>
  <c r="AC132" i="45"/>
  <c r="AC133" i="45" s="1"/>
  <c r="AC182" i="45"/>
  <c r="AC183" i="45" s="1"/>
  <c r="AC77" i="45"/>
  <c r="AC78" i="45" s="1"/>
  <c r="AC192" i="45"/>
  <c r="AC193" i="45" s="1"/>
  <c r="AC22" i="45"/>
  <c r="AC23" i="45" s="1"/>
  <c r="AC257" i="45"/>
  <c r="AC258" i="45" s="1"/>
  <c r="AC72" i="45"/>
  <c r="AC73" i="45" s="1"/>
  <c r="AC102" i="45"/>
  <c r="AC103" i="45" s="1"/>
  <c r="AC52" i="45"/>
  <c r="AC53" i="45" s="1"/>
  <c r="AD3" i="45"/>
  <c r="AC62" i="45"/>
  <c r="AC63" i="45" s="1"/>
  <c r="AC172" i="45"/>
  <c r="AC173" i="45" s="1"/>
  <c r="AC247" i="45"/>
  <c r="AC248" i="45" s="1"/>
  <c r="AC12" i="45"/>
  <c r="AC13" i="45" s="1"/>
  <c r="AC237" i="45"/>
  <c r="AC238" i="45" s="1"/>
  <c r="AC47" i="45"/>
  <c r="AC48" i="45" s="1"/>
  <c r="AC217" i="45"/>
  <c r="AC218" i="45" s="1"/>
  <c r="AC157" i="45"/>
  <c r="AC158" i="45" s="1"/>
  <c r="AC197" i="45"/>
  <c r="AC198" i="45" s="1"/>
  <c r="AC212" i="45"/>
  <c r="AC213" i="45" s="1"/>
  <c r="AC252" i="45"/>
  <c r="AC253" i="45" s="1"/>
  <c r="AC92" i="45"/>
  <c r="AC93" i="45" s="1"/>
  <c r="AC147" i="45"/>
  <c r="AC148" i="45" s="1"/>
  <c r="AC207" i="45"/>
  <c r="AC208" i="45" s="1"/>
  <c r="AC82" i="45"/>
  <c r="AC83" i="45" s="1"/>
  <c r="AC97" i="45"/>
  <c r="AC98" i="45" s="1"/>
  <c r="AC37" i="45"/>
  <c r="AC38" i="45" s="1"/>
  <c r="AC227" i="45"/>
  <c r="AC228" i="45" s="1"/>
  <c r="AC187" i="45"/>
  <c r="AC188" i="45" s="1"/>
  <c r="AC32" i="45"/>
  <c r="AC33" i="45" s="1"/>
  <c r="AC67" i="45"/>
  <c r="AC68" i="45" s="1"/>
  <c r="AC17" i="45"/>
  <c r="AC18" i="45" s="1"/>
  <c r="AC87" i="45"/>
  <c r="AC88" i="45" s="1"/>
  <c r="AC162" i="45"/>
  <c r="AC163" i="45" s="1"/>
  <c r="AC152" i="45"/>
  <c r="AC153" i="45" s="1"/>
  <c r="AC232" i="45"/>
  <c r="AC233" i="45" s="1"/>
  <c r="AC57" i="45"/>
  <c r="AC58" i="45" s="1"/>
  <c r="AC137" i="45"/>
  <c r="AC138" i="45" s="1"/>
  <c r="AC167" i="45"/>
  <c r="AC168" i="45" s="1"/>
  <c r="AC202" i="45"/>
  <c r="AC203" i="45" s="1"/>
  <c r="AC7" i="45"/>
  <c r="AC8" i="45" s="1"/>
  <c r="AC127" i="45"/>
  <c r="AC128" i="45" s="1"/>
  <c r="AC242" i="45"/>
  <c r="AC243" i="45" s="1"/>
  <c r="AC122" i="45"/>
  <c r="AC123" i="45" s="1"/>
  <c r="AC177" i="45"/>
  <c r="AC178" i="45" s="1"/>
  <c r="AC107" i="45"/>
  <c r="AC108" i="45" s="1"/>
  <c r="AB54" i="45"/>
  <c r="W48" i="41"/>
  <c r="W64" i="41"/>
  <c r="AB134" i="45"/>
  <c r="AB254" i="45"/>
  <c r="W88" i="41"/>
  <c r="AB84" i="45"/>
  <c r="W54" i="41"/>
  <c r="AB219" i="45"/>
  <c r="W81" i="41"/>
  <c r="AB59" i="45"/>
  <c r="W49" i="41"/>
  <c r="W89" i="41"/>
  <c r="AB259" i="45"/>
  <c r="AB169" i="45"/>
  <c r="W71" i="41"/>
  <c r="W62" i="41"/>
  <c r="AB124" i="45"/>
  <c r="W61" i="41"/>
  <c r="AB119" i="45"/>
  <c r="W56" i="41"/>
  <c r="AB94" i="45"/>
  <c r="W83" i="41"/>
  <c r="AB229" i="45"/>
  <c r="AB204" i="45"/>
  <c r="W78" i="41"/>
  <c r="W45" i="41"/>
  <c r="AB39" i="45"/>
  <c r="AB34" i="45"/>
  <c r="W44" i="41"/>
  <c r="W53" i="41"/>
  <c r="AB79" i="45"/>
  <c r="W70" i="41"/>
  <c r="AB164" i="45"/>
  <c r="AB184" i="45"/>
  <c r="W74" i="41"/>
  <c r="W80" i="41"/>
  <c r="AB214" i="45"/>
  <c r="AB99" i="45"/>
  <c r="W57" i="41"/>
  <c r="W82" i="41"/>
  <c r="AB224" i="45"/>
  <c r="W55" i="41"/>
  <c r="AB89" i="45"/>
  <c r="W67" i="41"/>
  <c r="AB149" i="45"/>
  <c r="AB69" i="45"/>
  <c r="W51" i="41"/>
  <c r="W59" i="41"/>
  <c r="AB109" i="45"/>
  <c r="W77" i="41"/>
  <c r="AB199" i="45"/>
  <c r="W87" i="41"/>
  <c r="AB249" i="45"/>
  <c r="W40" i="41"/>
  <c r="AB14" i="45"/>
  <c r="W66" i="41"/>
  <c r="AB144" i="45"/>
  <c r="W69" i="41"/>
  <c r="AB159" i="45"/>
  <c r="W46" i="41"/>
  <c r="AB44" i="45"/>
  <c r="W90" i="41"/>
  <c r="AB264" i="45"/>
  <c r="AB266" i="45"/>
  <c r="AB267" i="45" s="1"/>
  <c r="AB154" i="45"/>
  <c r="W68" i="41"/>
  <c r="AB49" i="45"/>
  <c r="W47" i="41"/>
  <c r="W75" i="41"/>
  <c r="AB189" i="45"/>
  <c r="AB244" i="45"/>
  <c r="W86" i="41"/>
  <c r="AB239" i="45"/>
  <c r="W85" i="41"/>
  <c r="AB104" i="45"/>
  <c r="W58" i="41"/>
  <c r="W84" i="41"/>
  <c r="AB234" i="45"/>
  <c r="W42" i="41"/>
  <c r="AB24" i="45"/>
  <c r="AB29" i="45"/>
  <c r="W43" i="41"/>
  <c r="AB64" i="45"/>
  <c r="W50" i="41"/>
  <c r="AB114" i="45"/>
  <c r="W60" i="41"/>
  <c r="W52" i="41"/>
  <c r="AB74" i="45"/>
  <c r="W73" i="41"/>
  <c r="AB179" i="45"/>
  <c r="V92" i="41"/>
  <c r="V93" i="41" s="1"/>
  <c r="X59" i="41" l="1"/>
  <c r="AC109" i="45"/>
  <c r="AC129" i="45"/>
  <c r="X63" i="41"/>
  <c r="AC139" i="45"/>
  <c r="X65" i="41"/>
  <c r="AC164" i="45"/>
  <c r="X70" i="41"/>
  <c r="X44" i="41"/>
  <c r="AC34" i="45"/>
  <c r="X57" i="41"/>
  <c r="AC99" i="45"/>
  <c r="AC94" i="45"/>
  <c r="X56" i="41"/>
  <c r="AC159" i="45"/>
  <c r="X69" i="41"/>
  <c r="AC14" i="45"/>
  <c r="X40" i="41"/>
  <c r="AD217" i="45"/>
  <c r="AD218" i="45" s="1"/>
  <c r="AD27" i="45"/>
  <c r="AD28" i="45" s="1"/>
  <c r="AD62" i="45"/>
  <c r="AD63" i="45" s="1"/>
  <c r="AD117" i="45"/>
  <c r="AD118" i="45" s="1"/>
  <c r="AD102" i="45"/>
  <c r="AD103" i="45" s="1"/>
  <c r="AD82" i="45"/>
  <c r="AD83" i="45" s="1"/>
  <c r="AD187" i="45"/>
  <c r="AD188" i="45" s="1"/>
  <c r="AD122" i="45"/>
  <c r="AD123" i="45" s="1"/>
  <c r="AD47" i="45"/>
  <c r="AD48" i="45" s="1"/>
  <c r="AD192" i="45"/>
  <c r="AD193" i="45" s="1"/>
  <c r="AD202" i="45"/>
  <c r="AD203" i="45" s="1"/>
  <c r="AD17" i="45"/>
  <c r="AD18" i="45" s="1"/>
  <c r="AD257" i="45"/>
  <c r="AD258" i="45" s="1"/>
  <c r="AD57" i="45"/>
  <c r="AD58" i="45" s="1"/>
  <c r="AD87" i="45"/>
  <c r="AD88" i="45" s="1"/>
  <c r="AD182" i="45"/>
  <c r="AD183" i="45" s="1"/>
  <c r="AE3" i="45"/>
  <c r="AD12" i="45"/>
  <c r="AD13" i="45" s="1"/>
  <c r="AD92" i="45"/>
  <c r="AD93" i="45" s="1"/>
  <c r="AD252" i="45"/>
  <c r="AD253" i="45" s="1"/>
  <c r="AD232" i="45"/>
  <c r="AD233" i="45" s="1"/>
  <c r="AD167" i="45"/>
  <c r="AD168" i="45" s="1"/>
  <c r="AD147" i="45"/>
  <c r="AD148" i="45" s="1"/>
  <c r="AD222" i="45"/>
  <c r="AD223" i="45" s="1"/>
  <c r="AD237" i="45"/>
  <c r="AD238" i="45" s="1"/>
  <c r="AD42" i="45"/>
  <c r="AD43" i="45" s="1"/>
  <c r="Y37" i="41"/>
  <c r="AD152" i="45"/>
  <c r="AD153" i="45" s="1"/>
  <c r="AD132" i="45"/>
  <c r="AD133" i="45" s="1"/>
  <c r="AD212" i="45"/>
  <c r="AD213" i="45" s="1"/>
  <c r="AD262" i="45"/>
  <c r="AD263" i="45" s="1"/>
  <c r="AD177" i="45"/>
  <c r="AD178" i="45" s="1"/>
  <c r="AD67" i="45"/>
  <c r="AD68" i="45" s="1"/>
  <c r="AD52" i="45"/>
  <c r="AD53" i="45" s="1"/>
  <c r="AD22" i="45"/>
  <c r="AD23" i="45" s="1"/>
  <c r="AD107" i="45"/>
  <c r="AD108" i="45" s="1"/>
  <c r="AD7" i="45"/>
  <c r="AD8" i="45" s="1"/>
  <c r="AD77" i="45"/>
  <c r="AD78" i="45" s="1"/>
  <c r="AD247" i="45"/>
  <c r="AD248" i="45" s="1"/>
  <c r="AD207" i="45"/>
  <c r="AD208" i="45" s="1"/>
  <c r="AD227" i="45"/>
  <c r="AD228" i="45" s="1"/>
  <c r="AD37" i="45"/>
  <c r="AD38" i="45" s="1"/>
  <c r="AD197" i="45"/>
  <c r="AD198" i="45" s="1"/>
  <c r="AD72" i="45"/>
  <c r="AD73" i="45" s="1"/>
  <c r="AD242" i="45"/>
  <c r="AD243" i="45" s="1"/>
  <c r="AD97" i="45"/>
  <c r="AD98" i="45" s="1"/>
  <c r="AD32" i="45"/>
  <c r="AD33" i="45" s="1"/>
  <c r="AD127" i="45"/>
  <c r="AD128" i="45" s="1"/>
  <c r="AD157" i="45"/>
  <c r="AD158" i="45" s="1"/>
  <c r="AD162" i="45"/>
  <c r="AD163" i="45" s="1"/>
  <c r="AD112" i="45"/>
  <c r="AD113" i="45" s="1"/>
  <c r="AD137" i="45"/>
  <c r="AD138" i="45" s="1"/>
  <c r="AD172" i="45"/>
  <c r="AD173" i="45" s="1"/>
  <c r="AD142" i="45"/>
  <c r="AD143" i="45" s="1"/>
  <c r="X89" i="41"/>
  <c r="AC259" i="45"/>
  <c r="X74" i="41"/>
  <c r="AC184" i="45"/>
  <c r="AC44" i="45"/>
  <c r="X46" i="41"/>
  <c r="AC119" i="45"/>
  <c r="X61" i="41"/>
  <c r="X73" i="41"/>
  <c r="AC179" i="45"/>
  <c r="X39" i="41"/>
  <c r="AC9" i="45"/>
  <c r="AC59" i="45"/>
  <c r="X49" i="41"/>
  <c r="X55" i="41"/>
  <c r="AC89" i="45"/>
  <c r="X75" i="41"/>
  <c r="AC189" i="45"/>
  <c r="X54" i="41"/>
  <c r="AC84" i="45"/>
  <c r="X88" i="41"/>
  <c r="AC254" i="45"/>
  <c r="X81" i="41"/>
  <c r="AC219" i="45"/>
  <c r="AC249" i="45"/>
  <c r="X87" i="41"/>
  <c r="X48" i="41"/>
  <c r="AC54" i="45"/>
  <c r="X42" i="41"/>
  <c r="AC24" i="45"/>
  <c r="X64" i="41"/>
  <c r="AC134" i="45"/>
  <c r="AC114" i="45"/>
  <c r="X60" i="41"/>
  <c r="X66" i="41"/>
  <c r="AC144" i="45"/>
  <c r="X62" i="41"/>
  <c r="AC124" i="45"/>
  <c r="X78" i="41"/>
  <c r="AC204" i="45"/>
  <c r="AC234" i="45"/>
  <c r="X84" i="41"/>
  <c r="X41" i="41"/>
  <c r="AC19" i="45"/>
  <c r="X83" i="41"/>
  <c r="AC229" i="45"/>
  <c r="AC209" i="45"/>
  <c r="X79" i="41"/>
  <c r="X80" i="41"/>
  <c r="AC214" i="45"/>
  <c r="X47" i="41"/>
  <c r="AC49" i="45"/>
  <c r="AC174" i="45"/>
  <c r="X72" i="41"/>
  <c r="AC104" i="45"/>
  <c r="X58" i="41"/>
  <c r="X76" i="41"/>
  <c r="AC194" i="45"/>
  <c r="AC29" i="45"/>
  <c r="X43" i="41"/>
  <c r="AC266" i="45"/>
  <c r="AC267" i="45" s="1"/>
  <c r="X90" i="41"/>
  <c r="AC264" i="45"/>
  <c r="W92" i="41"/>
  <c r="W93" i="41" s="1"/>
  <c r="X86" i="41"/>
  <c r="AC244" i="45"/>
  <c r="X71" i="41"/>
  <c r="AC169" i="45"/>
  <c r="AC154" i="45"/>
  <c r="X68" i="41"/>
  <c r="X51" i="41"/>
  <c r="AC69" i="45"/>
  <c r="AC39" i="45"/>
  <c r="X45" i="41"/>
  <c r="AC149" i="45"/>
  <c r="X67" i="41"/>
  <c r="AC199" i="45"/>
  <c r="X77" i="41"/>
  <c r="AC239" i="45"/>
  <c r="X85" i="41"/>
  <c r="X50" i="41"/>
  <c r="AC64" i="45"/>
  <c r="AC74" i="45"/>
  <c r="X52" i="41"/>
  <c r="X53" i="41"/>
  <c r="AC79" i="45"/>
  <c r="X82" i="41"/>
  <c r="AC224" i="45"/>
  <c r="AD144" i="45" l="1"/>
  <c r="Y66" i="41"/>
  <c r="Y70" i="41"/>
  <c r="AD164" i="45"/>
  <c r="AD99" i="45"/>
  <c r="Y57" i="41"/>
  <c r="Y45" i="41"/>
  <c r="AD39" i="45"/>
  <c r="Y53" i="41"/>
  <c r="AD79" i="45"/>
  <c r="Y48" i="41"/>
  <c r="AD54" i="45"/>
  <c r="Y80" i="41"/>
  <c r="AD214" i="45"/>
  <c r="AD44" i="45"/>
  <c r="Y46" i="41"/>
  <c r="Y71" i="41"/>
  <c r="AD169" i="45"/>
  <c r="Y40" i="41"/>
  <c r="AD14" i="45"/>
  <c r="Y49" i="41"/>
  <c r="AD59" i="45"/>
  <c r="AD194" i="45"/>
  <c r="Y76" i="41"/>
  <c r="AD84" i="45"/>
  <c r="Y54" i="41"/>
  <c r="AD29" i="45"/>
  <c r="Y43" i="41"/>
  <c r="X92" i="41"/>
  <c r="X93" i="41" s="1"/>
  <c r="AD174" i="45"/>
  <c r="Y72" i="41"/>
  <c r="Y69" i="41"/>
  <c r="AD159" i="45"/>
  <c r="Y86" i="41"/>
  <c r="AD244" i="45"/>
  <c r="AD229" i="45"/>
  <c r="Y83" i="41"/>
  <c r="Y39" i="41"/>
  <c r="AD9" i="45"/>
  <c r="Y51" i="41"/>
  <c r="AD69" i="45"/>
  <c r="AD134" i="45"/>
  <c r="Y64" i="41"/>
  <c r="AD239" i="45"/>
  <c r="Y85" i="41"/>
  <c r="AD234" i="45"/>
  <c r="Y84" i="41"/>
  <c r="AE257" i="45"/>
  <c r="AE258" i="45" s="1"/>
  <c r="AE207" i="45"/>
  <c r="AE208" i="45" s="1"/>
  <c r="AE102" i="45"/>
  <c r="AE103" i="45" s="1"/>
  <c r="AE22" i="45"/>
  <c r="AE23" i="45" s="1"/>
  <c r="AE72" i="45"/>
  <c r="AE73" i="45" s="1"/>
  <c r="AE77" i="45"/>
  <c r="AE78" i="45" s="1"/>
  <c r="AE147" i="45"/>
  <c r="AE148" i="45" s="1"/>
  <c r="AE42" i="45"/>
  <c r="AE43" i="45" s="1"/>
  <c r="AE222" i="45"/>
  <c r="AE223" i="45" s="1"/>
  <c r="AE132" i="45"/>
  <c r="AE133" i="45" s="1"/>
  <c r="AE177" i="45"/>
  <c r="AE178" i="45" s="1"/>
  <c r="AE232" i="45"/>
  <c r="AE233" i="45" s="1"/>
  <c r="AE172" i="45"/>
  <c r="AE173" i="45" s="1"/>
  <c r="AE162" i="45"/>
  <c r="AE163" i="45" s="1"/>
  <c r="AE192" i="45"/>
  <c r="AE193" i="45" s="1"/>
  <c r="AE7" i="45"/>
  <c r="AE8" i="45" s="1"/>
  <c r="AE242" i="45"/>
  <c r="AE243" i="45" s="1"/>
  <c r="AE167" i="45"/>
  <c r="AE168" i="45" s="1"/>
  <c r="AE82" i="45"/>
  <c r="AE83" i="45" s="1"/>
  <c r="AE62" i="45"/>
  <c r="AE63" i="45" s="1"/>
  <c r="AE17" i="45"/>
  <c r="AE18" i="45" s="1"/>
  <c r="AE52" i="45"/>
  <c r="AE53" i="45" s="1"/>
  <c r="AE127" i="45"/>
  <c r="AE128" i="45" s="1"/>
  <c r="AE27" i="45"/>
  <c r="AE28" i="45" s="1"/>
  <c r="AE142" i="45"/>
  <c r="AE143" i="45" s="1"/>
  <c r="AE37" i="45"/>
  <c r="AE38" i="45" s="1"/>
  <c r="AE32" i="45"/>
  <c r="AE33" i="45" s="1"/>
  <c r="AE87" i="45"/>
  <c r="AE88" i="45" s="1"/>
  <c r="AE157" i="45"/>
  <c r="AE158" i="45" s="1"/>
  <c r="AE262" i="45"/>
  <c r="AE263" i="45" s="1"/>
  <c r="AE112" i="45"/>
  <c r="AE113" i="45" s="1"/>
  <c r="AE197" i="45"/>
  <c r="AE198" i="45" s="1"/>
  <c r="AE252" i="45"/>
  <c r="AE253" i="45" s="1"/>
  <c r="AE212" i="45"/>
  <c r="AE213" i="45" s="1"/>
  <c r="AE182" i="45"/>
  <c r="AE183" i="45" s="1"/>
  <c r="AE92" i="45"/>
  <c r="AE93" i="45" s="1"/>
  <c r="AF3" i="45"/>
  <c r="AE217" i="45"/>
  <c r="AE218" i="45" s="1"/>
  <c r="AE67" i="45"/>
  <c r="AE68" i="45" s="1"/>
  <c r="AE187" i="45"/>
  <c r="AE188" i="45" s="1"/>
  <c r="AE152" i="45"/>
  <c r="AE153" i="45" s="1"/>
  <c r="Z37" i="41"/>
  <c r="AE12" i="45"/>
  <c r="AE13" i="45" s="1"/>
  <c r="AE107" i="45"/>
  <c r="AE108" i="45" s="1"/>
  <c r="AE137" i="45"/>
  <c r="AE138" i="45" s="1"/>
  <c r="AE247" i="45"/>
  <c r="AE248" i="45" s="1"/>
  <c r="AE57" i="45"/>
  <c r="AE58" i="45" s="1"/>
  <c r="AE122" i="45"/>
  <c r="AE123" i="45" s="1"/>
  <c r="AE47" i="45"/>
  <c r="AE48" i="45" s="1"/>
  <c r="AE202" i="45"/>
  <c r="AE203" i="45" s="1"/>
  <c r="AE97" i="45"/>
  <c r="AE98" i="45" s="1"/>
  <c r="AE117" i="45"/>
  <c r="AE118" i="45" s="1"/>
  <c r="AE227" i="45"/>
  <c r="AE228" i="45" s="1"/>
  <c r="AE237" i="45"/>
  <c r="AE238" i="45" s="1"/>
  <c r="AD259" i="45"/>
  <c r="Y89" i="41"/>
  <c r="Y47" i="41"/>
  <c r="AD49" i="45"/>
  <c r="Y58" i="41"/>
  <c r="AD104" i="45"/>
  <c r="Y81" i="41"/>
  <c r="AD219" i="45"/>
  <c r="Y65" i="41"/>
  <c r="AD139" i="45"/>
  <c r="AD129" i="45"/>
  <c r="Y63" i="41"/>
  <c r="Y52" i="41"/>
  <c r="AD74" i="45"/>
  <c r="Y79" i="41"/>
  <c r="AD209" i="45"/>
  <c r="Y59" i="41"/>
  <c r="AD109" i="45"/>
  <c r="AD179" i="45"/>
  <c r="Y73" i="41"/>
  <c r="AD154" i="45"/>
  <c r="Y68" i="41"/>
  <c r="Y82" i="41"/>
  <c r="AD224" i="45"/>
  <c r="AD254" i="45"/>
  <c r="Y88" i="41"/>
  <c r="Y74" i="41"/>
  <c r="AD184" i="45"/>
  <c r="Y41" i="41"/>
  <c r="AD19" i="45"/>
  <c r="AD124" i="45"/>
  <c r="Y62" i="41"/>
  <c r="AD119" i="45"/>
  <c r="Y61" i="41"/>
  <c r="AD114" i="45"/>
  <c r="Y60" i="41"/>
  <c r="Y44" i="41"/>
  <c r="AD34" i="45"/>
  <c r="AD199" i="45"/>
  <c r="Y77" i="41"/>
  <c r="Y87" i="41"/>
  <c r="AD249" i="45"/>
  <c r="Y42" i="41"/>
  <c r="AD24" i="45"/>
  <c r="Y90" i="41"/>
  <c r="AD264" i="45"/>
  <c r="AD266" i="45"/>
  <c r="AD267" i="45" s="1"/>
  <c r="Y67" i="41"/>
  <c r="AD149" i="45"/>
  <c r="AD94" i="45"/>
  <c r="Y56" i="41"/>
  <c r="AD89" i="45"/>
  <c r="Y55" i="41"/>
  <c r="AD204" i="45"/>
  <c r="Y78" i="41"/>
  <c r="AD189" i="45"/>
  <c r="Y75" i="41"/>
  <c r="Y50" i="41"/>
  <c r="AD64" i="45"/>
  <c r="Z83" i="41" l="1"/>
  <c r="AE229" i="45"/>
  <c r="Z47" i="41"/>
  <c r="AE49" i="45"/>
  <c r="AE139" i="45"/>
  <c r="Z65" i="41"/>
  <c r="Z68" i="41"/>
  <c r="AE154" i="45"/>
  <c r="AF102" i="45"/>
  <c r="AF103" i="45" s="1"/>
  <c r="AF167" i="45"/>
  <c r="AF168" i="45" s="1"/>
  <c r="AF122" i="45"/>
  <c r="AF123" i="45" s="1"/>
  <c r="AF142" i="45"/>
  <c r="AF143" i="45" s="1"/>
  <c r="AF252" i="45"/>
  <c r="AF253" i="45" s="1"/>
  <c r="AF172" i="45"/>
  <c r="AF173" i="45" s="1"/>
  <c r="AF147" i="45"/>
  <c r="AF148" i="45" s="1"/>
  <c r="AA37" i="41"/>
  <c r="AF17" i="45"/>
  <c r="AF18" i="45" s="1"/>
  <c r="AF42" i="45"/>
  <c r="AF43" i="45" s="1"/>
  <c r="AF82" i="45"/>
  <c r="AF83" i="45" s="1"/>
  <c r="AF227" i="45"/>
  <c r="AF228" i="45" s="1"/>
  <c r="AF72" i="45"/>
  <c r="AF73" i="45" s="1"/>
  <c r="AF157" i="45"/>
  <c r="AF158" i="45" s="1"/>
  <c r="AF22" i="45"/>
  <c r="AF23" i="45" s="1"/>
  <c r="AF207" i="45"/>
  <c r="AF208" i="45" s="1"/>
  <c r="AF132" i="45"/>
  <c r="AF133" i="45" s="1"/>
  <c r="AF112" i="45"/>
  <c r="AF113" i="45" s="1"/>
  <c r="AF237" i="45"/>
  <c r="AF238" i="45" s="1"/>
  <c r="AF87" i="45"/>
  <c r="AF88" i="45" s="1"/>
  <c r="AF57" i="45"/>
  <c r="AF58" i="45" s="1"/>
  <c r="AF37" i="45"/>
  <c r="AF38" i="45" s="1"/>
  <c r="AF202" i="45"/>
  <c r="AF203" i="45" s="1"/>
  <c r="AF242" i="45"/>
  <c r="AF243" i="45" s="1"/>
  <c r="AF67" i="45"/>
  <c r="AF68" i="45" s="1"/>
  <c r="AF182" i="45"/>
  <c r="AF183" i="45" s="1"/>
  <c r="AF127" i="45"/>
  <c r="AF128" i="45" s="1"/>
  <c r="AF177" i="45"/>
  <c r="AF178" i="45" s="1"/>
  <c r="AF222" i="45"/>
  <c r="AF223" i="45" s="1"/>
  <c r="AG3" i="45"/>
  <c r="AF92" i="45"/>
  <c r="AF93" i="45" s="1"/>
  <c r="AF152" i="45"/>
  <c r="AF153" i="45" s="1"/>
  <c r="AF257" i="45"/>
  <c r="AF258" i="45" s="1"/>
  <c r="AF47" i="45"/>
  <c r="AF48" i="45" s="1"/>
  <c r="AF262" i="45"/>
  <c r="AF263" i="45" s="1"/>
  <c r="AF52" i="45"/>
  <c r="AF53" i="45" s="1"/>
  <c r="AF212" i="45"/>
  <c r="AF213" i="45" s="1"/>
  <c r="AF137" i="45"/>
  <c r="AF138" i="45" s="1"/>
  <c r="AF232" i="45"/>
  <c r="AF233" i="45" s="1"/>
  <c r="AF217" i="45"/>
  <c r="AF218" i="45" s="1"/>
  <c r="AF197" i="45"/>
  <c r="AF198" i="45" s="1"/>
  <c r="AF77" i="45"/>
  <c r="AF78" i="45" s="1"/>
  <c r="AF247" i="45"/>
  <c r="AF248" i="45" s="1"/>
  <c r="AF162" i="45"/>
  <c r="AF163" i="45" s="1"/>
  <c r="AF12" i="45"/>
  <c r="AF13" i="45" s="1"/>
  <c r="AF62" i="45"/>
  <c r="AF63" i="45" s="1"/>
  <c r="AF32" i="45"/>
  <c r="AF33" i="45" s="1"/>
  <c r="AF97" i="45"/>
  <c r="AF98" i="45" s="1"/>
  <c r="AF117" i="45"/>
  <c r="AF118" i="45" s="1"/>
  <c r="AF187" i="45"/>
  <c r="AF188" i="45" s="1"/>
  <c r="AF192" i="45"/>
  <c r="AF193" i="45" s="1"/>
  <c r="AF7" i="45"/>
  <c r="AF8" i="45" s="1"/>
  <c r="AF107" i="45"/>
  <c r="AF108" i="45" s="1"/>
  <c r="AF27" i="45"/>
  <c r="AF28" i="45" s="1"/>
  <c r="AE254" i="45"/>
  <c r="Z88" i="41"/>
  <c r="Z69" i="41"/>
  <c r="AE159" i="45"/>
  <c r="AE144" i="45"/>
  <c r="Z66" i="41"/>
  <c r="Z41" i="41"/>
  <c r="AE19" i="45"/>
  <c r="Z86" i="41"/>
  <c r="AE244" i="45"/>
  <c r="AE174" i="45"/>
  <c r="Z72" i="41"/>
  <c r="Z82" i="41"/>
  <c r="AE224" i="45"/>
  <c r="Z52" i="41"/>
  <c r="AE74" i="45"/>
  <c r="AE259" i="45"/>
  <c r="Z89" i="41"/>
  <c r="Z61" i="41"/>
  <c r="AE119" i="45"/>
  <c r="AE124" i="45"/>
  <c r="Z62" i="41"/>
  <c r="Z59" i="41"/>
  <c r="AE109" i="45"/>
  <c r="Z75" i="41"/>
  <c r="AE189" i="45"/>
  <c r="Z56" i="41"/>
  <c r="AE94" i="45"/>
  <c r="Z77" i="41"/>
  <c r="AE199" i="45"/>
  <c r="Z55" i="41"/>
  <c r="AE89" i="45"/>
  <c r="Z43" i="41"/>
  <c r="AE29" i="45"/>
  <c r="AE64" i="45"/>
  <c r="Z50" i="41"/>
  <c r="Z39" i="41"/>
  <c r="AE9" i="45"/>
  <c r="Z84" i="41"/>
  <c r="AE234" i="45"/>
  <c r="Z46" i="41"/>
  <c r="AE44" i="45"/>
  <c r="Z42" i="41"/>
  <c r="AE24" i="45"/>
  <c r="Z57" i="41"/>
  <c r="AE99" i="45"/>
  <c r="Z49" i="41"/>
  <c r="AE59" i="45"/>
  <c r="AE14" i="45"/>
  <c r="Z40" i="41"/>
  <c r="Z51" i="41"/>
  <c r="AE69" i="45"/>
  <c r="AE184" i="45"/>
  <c r="Z74" i="41"/>
  <c r="AE114" i="45"/>
  <c r="Z60" i="41"/>
  <c r="AE34" i="45"/>
  <c r="Z44" i="41"/>
  <c r="Z63" i="41"/>
  <c r="AE129" i="45"/>
  <c r="AE84" i="45"/>
  <c r="Z54" i="41"/>
  <c r="AE194" i="45"/>
  <c r="Z76" i="41"/>
  <c r="Z73" i="41"/>
  <c r="AE179" i="45"/>
  <c r="AE149" i="45"/>
  <c r="Z67" i="41"/>
  <c r="AE104" i="45"/>
  <c r="Z58" i="41"/>
  <c r="Y92" i="41"/>
  <c r="Y93" i="41" s="1"/>
  <c r="AE239" i="45"/>
  <c r="Z85" i="41"/>
  <c r="Z78" i="41"/>
  <c r="AE204" i="45"/>
  <c r="AE249" i="45"/>
  <c r="Z87" i="41"/>
  <c r="AE219" i="45"/>
  <c r="Z81" i="41"/>
  <c r="AE214" i="45"/>
  <c r="Z80" i="41"/>
  <c r="Z90" i="41"/>
  <c r="AE264" i="45"/>
  <c r="AE266" i="45"/>
  <c r="AE267" i="45" s="1"/>
  <c r="Z45" i="41"/>
  <c r="AE39" i="45"/>
  <c r="Z48" i="41"/>
  <c r="AE54" i="45"/>
  <c r="Z71" i="41"/>
  <c r="AE169" i="45"/>
  <c r="Z70" i="41"/>
  <c r="AE164" i="45"/>
  <c r="Z64" i="41"/>
  <c r="AE134" i="45"/>
  <c r="Z53" i="41"/>
  <c r="AE79" i="45"/>
  <c r="AE209" i="45"/>
  <c r="Z79" i="41"/>
  <c r="AF9" i="45" l="1"/>
  <c r="AA39" i="41"/>
  <c r="AA57" i="41"/>
  <c r="AF99" i="45"/>
  <c r="AF164" i="45"/>
  <c r="AA70" i="41"/>
  <c r="AF219" i="45"/>
  <c r="AA81" i="41"/>
  <c r="AF54" i="45"/>
  <c r="AA48" i="41"/>
  <c r="AF154" i="45"/>
  <c r="AA68" i="41"/>
  <c r="AA73" i="41"/>
  <c r="AF179" i="45"/>
  <c r="AF244" i="45"/>
  <c r="AA86" i="41"/>
  <c r="AA55" i="41"/>
  <c r="AF89" i="45"/>
  <c r="AF209" i="45"/>
  <c r="AA79" i="41"/>
  <c r="AA83" i="41"/>
  <c r="AF229" i="45"/>
  <c r="AF144" i="45"/>
  <c r="AA66" i="41"/>
  <c r="Z92" i="41"/>
  <c r="Z93" i="41" s="1"/>
  <c r="AF194" i="45"/>
  <c r="AA76" i="41"/>
  <c r="AA44" i="41"/>
  <c r="AF34" i="45"/>
  <c r="AA87" i="41"/>
  <c r="AF249" i="45"/>
  <c r="AA84" i="41"/>
  <c r="AF234" i="45"/>
  <c r="AF264" i="45"/>
  <c r="AF266" i="45"/>
  <c r="AF267" i="45" s="1"/>
  <c r="AA90" i="41"/>
  <c r="AA56" i="41"/>
  <c r="AF94" i="45"/>
  <c r="AA63" i="41"/>
  <c r="AF129" i="45"/>
  <c r="AA78" i="41"/>
  <c r="AF204" i="45"/>
  <c r="AA85" i="41"/>
  <c r="AF239" i="45"/>
  <c r="AA42" i="41"/>
  <c r="AF24" i="45"/>
  <c r="AA54" i="41"/>
  <c r="AF84" i="45"/>
  <c r="AA67" i="41"/>
  <c r="AF149" i="45"/>
  <c r="AF124" i="45"/>
  <c r="AA62" i="41"/>
  <c r="AA43" i="41"/>
  <c r="AF29" i="45"/>
  <c r="AF189" i="45"/>
  <c r="AA75" i="41"/>
  <c r="AF64" i="45"/>
  <c r="AA50" i="41"/>
  <c r="AA53" i="41"/>
  <c r="AF79" i="45"/>
  <c r="AF139" i="45"/>
  <c r="AA65" i="41"/>
  <c r="AA47" i="41"/>
  <c r="AF49" i="45"/>
  <c r="AG217" i="45"/>
  <c r="AG218" i="45" s="1"/>
  <c r="AG72" i="45"/>
  <c r="AG73" i="45" s="1"/>
  <c r="AG27" i="45"/>
  <c r="AG28" i="45" s="1"/>
  <c r="AG247" i="45"/>
  <c r="AG248" i="45" s="1"/>
  <c r="AG127" i="45"/>
  <c r="AG128" i="45" s="1"/>
  <c r="AG187" i="45"/>
  <c r="AG188" i="45" s="1"/>
  <c r="AG162" i="45"/>
  <c r="AG163" i="45" s="1"/>
  <c r="AG37" i="45"/>
  <c r="AG38" i="45" s="1"/>
  <c r="AG202" i="45"/>
  <c r="AG203" i="45" s="1"/>
  <c r="AG22" i="45"/>
  <c r="AG23" i="45" s="1"/>
  <c r="AG257" i="45"/>
  <c r="AG258" i="45" s="1"/>
  <c r="AG197" i="45"/>
  <c r="AG198" i="45" s="1"/>
  <c r="AB37" i="41"/>
  <c r="AG152" i="45"/>
  <c r="AG153" i="45" s="1"/>
  <c r="AG207" i="45"/>
  <c r="AG208" i="45" s="1"/>
  <c r="AG92" i="45"/>
  <c r="AG93" i="45" s="1"/>
  <c r="AG137" i="45"/>
  <c r="AG138" i="45" s="1"/>
  <c r="AG62" i="45"/>
  <c r="AG63" i="45" s="1"/>
  <c r="AG107" i="45"/>
  <c r="AG108" i="45" s="1"/>
  <c r="AG17" i="45"/>
  <c r="AG18" i="45" s="1"/>
  <c r="AG157" i="45"/>
  <c r="AG158" i="45" s="1"/>
  <c r="AG112" i="45"/>
  <c r="AG113" i="45" s="1"/>
  <c r="AG182" i="45"/>
  <c r="AG183" i="45" s="1"/>
  <c r="AG97" i="45"/>
  <c r="AG98" i="45" s="1"/>
  <c r="AG32" i="45"/>
  <c r="AG33" i="45" s="1"/>
  <c r="AG232" i="45"/>
  <c r="AG233" i="45" s="1"/>
  <c r="AG82" i="45"/>
  <c r="AG83" i="45" s="1"/>
  <c r="AG87" i="45"/>
  <c r="AG88" i="45" s="1"/>
  <c r="AG172" i="45"/>
  <c r="AG173" i="45" s="1"/>
  <c r="AH3" i="45"/>
  <c r="AG252" i="45"/>
  <c r="AG253" i="45" s="1"/>
  <c r="AG102" i="45"/>
  <c r="AG103" i="45" s="1"/>
  <c r="AG77" i="45"/>
  <c r="AG78" i="45" s="1"/>
  <c r="AG177" i="45"/>
  <c r="AG178" i="45" s="1"/>
  <c r="AG222" i="45"/>
  <c r="AG223" i="45" s="1"/>
  <c r="AG7" i="45"/>
  <c r="AG8" i="45" s="1"/>
  <c r="AG237" i="45"/>
  <c r="AG238" i="45" s="1"/>
  <c r="AG42" i="45"/>
  <c r="AG43" i="45" s="1"/>
  <c r="AG52" i="45"/>
  <c r="AG53" i="45" s="1"/>
  <c r="AG12" i="45"/>
  <c r="AG13" i="45" s="1"/>
  <c r="AG47" i="45"/>
  <c r="AG48" i="45" s="1"/>
  <c r="AG242" i="45"/>
  <c r="AG243" i="45" s="1"/>
  <c r="AG147" i="45"/>
  <c r="AG148" i="45" s="1"/>
  <c r="AG142" i="45"/>
  <c r="AG143" i="45" s="1"/>
  <c r="AG122" i="45"/>
  <c r="AG123" i="45" s="1"/>
  <c r="AG57" i="45"/>
  <c r="AG58" i="45" s="1"/>
  <c r="AG262" i="45"/>
  <c r="AG263" i="45" s="1"/>
  <c r="AG67" i="45"/>
  <c r="AG68" i="45" s="1"/>
  <c r="AG132" i="45"/>
  <c r="AG133" i="45" s="1"/>
  <c r="AG192" i="45"/>
  <c r="AG193" i="45" s="1"/>
  <c r="AG212" i="45"/>
  <c r="AG213" i="45" s="1"/>
  <c r="AG167" i="45"/>
  <c r="AG168" i="45" s="1"/>
  <c r="AG227" i="45"/>
  <c r="AG228" i="45" s="1"/>
  <c r="AG117" i="45"/>
  <c r="AG118" i="45" s="1"/>
  <c r="AF184" i="45"/>
  <c r="AA74" i="41"/>
  <c r="AA45" i="41"/>
  <c r="AF39" i="45"/>
  <c r="AF114" i="45"/>
  <c r="AA60" i="41"/>
  <c r="AF159" i="45"/>
  <c r="AA69" i="41"/>
  <c r="AF44" i="45"/>
  <c r="AA46" i="41"/>
  <c r="AF174" i="45"/>
  <c r="AA72" i="41"/>
  <c r="AF169" i="45"/>
  <c r="AA71" i="41"/>
  <c r="AF109" i="45"/>
  <c r="AA59" i="41"/>
  <c r="AF119" i="45"/>
  <c r="AA61" i="41"/>
  <c r="AA40" i="41"/>
  <c r="AF14" i="45"/>
  <c r="AA77" i="41"/>
  <c r="AF199" i="45"/>
  <c r="AF214" i="45"/>
  <c r="AA80" i="41"/>
  <c r="AF259" i="45"/>
  <c r="AA89" i="41"/>
  <c r="AA82" i="41"/>
  <c r="AF224" i="45"/>
  <c r="AA51" i="41"/>
  <c r="AF69" i="45"/>
  <c r="AA49" i="41"/>
  <c r="AF59" i="45"/>
  <c r="AF134" i="45"/>
  <c r="AA64" i="41"/>
  <c r="AF74" i="45"/>
  <c r="AA52" i="41"/>
  <c r="AA41" i="41"/>
  <c r="AF19" i="45"/>
  <c r="AF254" i="45"/>
  <c r="AA88" i="41"/>
  <c r="AA58" i="41"/>
  <c r="AF104" i="45"/>
  <c r="AB71" i="41" l="1"/>
  <c r="AG169" i="45"/>
  <c r="AG69" i="45"/>
  <c r="AB51" i="41"/>
  <c r="AB66" i="41"/>
  <c r="AG144" i="45"/>
  <c r="AB40" i="41"/>
  <c r="AG14" i="45"/>
  <c r="AB39" i="41"/>
  <c r="AG9" i="45"/>
  <c r="AG104" i="45"/>
  <c r="AB58" i="41"/>
  <c r="AG89" i="45"/>
  <c r="AB55" i="41"/>
  <c r="AB57" i="41"/>
  <c r="AG99" i="45"/>
  <c r="AG19" i="45"/>
  <c r="AB41" i="41"/>
  <c r="AG94" i="45"/>
  <c r="AB56" i="41"/>
  <c r="AG199" i="45"/>
  <c r="AB77" i="41"/>
  <c r="AB45" i="41"/>
  <c r="AG39" i="45"/>
  <c r="AG249" i="45"/>
  <c r="AB87" i="41"/>
  <c r="AB80" i="41"/>
  <c r="AG214" i="45"/>
  <c r="AB90" i="41"/>
  <c r="AG264" i="45"/>
  <c r="AG266" i="45"/>
  <c r="AG267" i="45" s="1"/>
  <c r="AG149" i="45"/>
  <c r="AB67" i="41"/>
  <c r="AB48" i="41"/>
  <c r="AG54" i="45"/>
  <c r="AB82" i="41"/>
  <c r="AG224" i="45"/>
  <c r="AB88" i="41"/>
  <c r="AG254" i="45"/>
  <c r="AG84" i="45"/>
  <c r="AB54" i="41"/>
  <c r="AB74" i="41"/>
  <c r="AG184" i="45"/>
  <c r="AG109" i="45"/>
  <c r="AB59" i="41"/>
  <c r="AG209" i="45"/>
  <c r="AB79" i="41"/>
  <c r="AB89" i="41"/>
  <c r="AG259" i="45"/>
  <c r="AB70" i="41"/>
  <c r="AG164" i="45"/>
  <c r="AG29" i="45"/>
  <c r="AB43" i="41"/>
  <c r="AB61" i="41"/>
  <c r="AG119" i="45"/>
  <c r="AG194" i="45"/>
  <c r="AB76" i="41"/>
  <c r="AB49" i="41"/>
  <c r="AG59" i="45"/>
  <c r="AB86" i="41"/>
  <c r="AG244" i="45"/>
  <c r="AB46" i="41"/>
  <c r="AG44" i="45"/>
  <c r="AB73" i="41"/>
  <c r="AG179" i="45"/>
  <c r="AH122" i="45"/>
  <c r="AH123" i="45" s="1"/>
  <c r="AH227" i="45"/>
  <c r="AH228" i="45" s="1"/>
  <c r="AH62" i="45"/>
  <c r="AH63" i="45" s="1"/>
  <c r="AH167" i="45"/>
  <c r="AH168" i="45" s="1"/>
  <c r="AH92" i="45"/>
  <c r="AH93" i="45" s="1"/>
  <c r="AH157" i="45"/>
  <c r="AH158" i="45" s="1"/>
  <c r="AH182" i="45"/>
  <c r="AH183" i="45" s="1"/>
  <c r="AH172" i="45"/>
  <c r="AH173" i="45" s="1"/>
  <c r="AH207" i="45"/>
  <c r="AH208" i="45" s="1"/>
  <c r="AH117" i="45"/>
  <c r="AH118" i="45" s="1"/>
  <c r="AH112" i="45"/>
  <c r="AH113" i="45" s="1"/>
  <c r="AH27" i="45"/>
  <c r="AH28" i="45" s="1"/>
  <c r="AC37" i="41"/>
  <c r="AH17" i="45"/>
  <c r="AH18" i="45" s="1"/>
  <c r="AH97" i="45"/>
  <c r="AH98" i="45" s="1"/>
  <c r="AH102" i="45"/>
  <c r="AH103" i="45" s="1"/>
  <c r="AH137" i="45"/>
  <c r="AH138" i="45" s="1"/>
  <c r="AH197" i="45"/>
  <c r="AH198" i="45" s="1"/>
  <c r="AH187" i="45"/>
  <c r="AH188" i="45" s="1"/>
  <c r="AH77" i="45"/>
  <c r="AH78" i="45" s="1"/>
  <c r="AH232" i="45"/>
  <c r="AH233" i="45" s="1"/>
  <c r="AH142" i="45"/>
  <c r="AH143" i="45" s="1"/>
  <c r="AH162" i="45"/>
  <c r="AH163" i="45" s="1"/>
  <c r="AH87" i="45"/>
  <c r="AH88" i="45" s="1"/>
  <c r="AI3" i="45"/>
  <c r="AH257" i="45"/>
  <c r="AH258" i="45" s="1"/>
  <c r="AH212" i="45"/>
  <c r="AH213" i="45" s="1"/>
  <c r="AH47" i="45"/>
  <c r="AH48" i="45" s="1"/>
  <c r="AH247" i="45"/>
  <c r="AH248" i="45" s="1"/>
  <c r="AH32" i="45"/>
  <c r="AH33" i="45" s="1"/>
  <c r="AH107" i="45"/>
  <c r="AH108" i="45" s="1"/>
  <c r="AH262" i="45"/>
  <c r="AH263" i="45" s="1"/>
  <c r="AH147" i="45"/>
  <c r="AH148" i="45" s="1"/>
  <c r="AH72" i="45"/>
  <c r="AH73" i="45" s="1"/>
  <c r="AH237" i="45"/>
  <c r="AH238" i="45" s="1"/>
  <c r="AH42" i="45"/>
  <c r="AH43" i="45" s="1"/>
  <c r="AH177" i="45"/>
  <c r="AH178" i="45" s="1"/>
  <c r="AH222" i="45"/>
  <c r="AH223" i="45" s="1"/>
  <c r="AH202" i="45"/>
  <c r="AH203" i="45" s="1"/>
  <c r="AH7" i="45"/>
  <c r="AH8" i="45" s="1"/>
  <c r="AH192" i="45"/>
  <c r="AH193" i="45" s="1"/>
  <c r="AH37" i="45"/>
  <c r="AH38" i="45" s="1"/>
  <c r="AH82" i="45"/>
  <c r="AH83" i="45" s="1"/>
  <c r="AH252" i="45"/>
  <c r="AH253" i="45" s="1"/>
  <c r="AH12" i="45"/>
  <c r="AH13" i="45" s="1"/>
  <c r="AH57" i="45"/>
  <c r="AH58" i="45" s="1"/>
  <c r="AH67" i="45"/>
  <c r="AH68" i="45" s="1"/>
  <c r="AH52" i="45"/>
  <c r="AH53" i="45" s="1"/>
  <c r="AH132" i="45"/>
  <c r="AH133" i="45" s="1"/>
  <c r="AH22" i="45"/>
  <c r="AH23" i="45" s="1"/>
  <c r="AH127" i="45"/>
  <c r="AH128" i="45" s="1"/>
  <c r="AH242" i="45"/>
  <c r="AH243" i="45" s="1"/>
  <c r="AH217" i="45"/>
  <c r="AH218" i="45" s="1"/>
  <c r="AH152" i="45"/>
  <c r="AH153" i="45" s="1"/>
  <c r="AB84" i="41"/>
  <c r="AG234" i="45"/>
  <c r="AB60" i="41"/>
  <c r="AG114" i="45"/>
  <c r="AG64" i="45"/>
  <c r="AB50" i="41"/>
  <c r="AG154" i="45"/>
  <c r="AB68" i="41"/>
  <c r="AB42" i="41"/>
  <c r="AG24" i="45"/>
  <c r="AB75" i="41"/>
  <c r="AG189" i="45"/>
  <c r="AG74" i="45"/>
  <c r="AB52" i="41"/>
  <c r="AA92" i="41"/>
  <c r="AA93" i="41" s="1"/>
  <c r="AB83" i="41"/>
  <c r="AG229" i="45"/>
  <c r="AB64" i="41"/>
  <c r="AG134" i="45"/>
  <c r="AB62" i="41"/>
  <c r="AG124" i="45"/>
  <c r="AG49" i="45"/>
  <c r="AB47" i="41"/>
  <c r="AB85" i="41"/>
  <c r="AG239" i="45"/>
  <c r="AG79" i="45"/>
  <c r="AB53" i="41"/>
  <c r="AG174" i="45"/>
  <c r="AB72" i="41"/>
  <c r="AB44" i="41"/>
  <c r="AG34" i="45"/>
  <c r="AB69" i="41"/>
  <c r="AG159" i="45"/>
  <c r="AG139" i="45"/>
  <c r="AB65" i="41"/>
  <c r="AB78" i="41"/>
  <c r="AG204" i="45"/>
  <c r="AB63" i="41"/>
  <c r="AG129" i="45"/>
  <c r="AG219" i="45"/>
  <c r="AB81" i="41"/>
  <c r="AC63" i="41" l="1"/>
  <c r="AH129" i="45"/>
  <c r="AC51" i="41"/>
  <c r="AH69" i="45"/>
  <c r="AC54" i="41"/>
  <c r="AH84" i="45"/>
  <c r="AC78" i="41"/>
  <c r="AH204" i="45"/>
  <c r="AC85" i="41"/>
  <c r="AH239" i="45"/>
  <c r="AH109" i="45"/>
  <c r="AC59" i="41"/>
  <c r="AH214" i="45"/>
  <c r="AC80" i="41"/>
  <c r="AC70" i="41"/>
  <c r="AH164" i="45"/>
  <c r="AC75" i="41"/>
  <c r="AH189" i="45"/>
  <c r="AH99" i="45"/>
  <c r="AC57" i="41"/>
  <c r="AC60" i="41"/>
  <c r="AH114" i="45"/>
  <c r="AC74" i="41"/>
  <c r="AH184" i="45"/>
  <c r="AH64" i="45"/>
  <c r="AC50" i="41"/>
  <c r="AC68" i="41"/>
  <c r="AH154" i="45"/>
  <c r="AC42" i="41"/>
  <c r="AH24" i="45"/>
  <c r="AC49" i="41"/>
  <c r="AH59" i="45"/>
  <c r="AH39" i="45"/>
  <c r="AC45" i="41"/>
  <c r="AC82" i="41"/>
  <c r="AH224" i="45"/>
  <c r="AC52" i="41"/>
  <c r="AH74" i="45"/>
  <c r="AH34" i="45"/>
  <c r="AC44" i="41"/>
  <c r="AC89" i="41"/>
  <c r="AH259" i="45"/>
  <c r="AC66" i="41"/>
  <c r="AH144" i="45"/>
  <c r="AH199" i="45"/>
  <c r="AC77" i="41"/>
  <c r="AC41" i="41"/>
  <c r="AH19" i="45"/>
  <c r="AC61" i="41"/>
  <c r="AH119" i="45"/>
  <c r="AH159" i="45"/>
  <c r="AC69" i="41"/>
  <c r="AH229" i="45"/>
  <c r="AC83" i="41"/>
  <c r="AC81" i="41"/>
  <c r="AH219" i="45"/>
  <c r="AC64" i="41"/>
  <c r="AH134" i="45"/>
  <c r="AH14" i="45"/>
  <c r="AC40" i="41"/>
  <c r="AH194" i="45"/>
  <c r="AC76" i="41"/>
  <c r="AC73" i="41"/>
  <c r="AH179" i="45"/>
  <c r="AH149" i="45"/>
  <c r="AC67" i="41"/>
  <c r="AH249" i="45"/>
  <c r="AC87" i="41"/>
  <c r="AI107" i="45"/>
  <c r="AI108" i="45" s="1"/>
  <c r="AI12" i="45"/>
  <c r="AI13" i="45" s="1"/>
  <c r="AI162" i="45"/>
  <c r="AI163" i="45" s="1"/>
  <c r="AI232" i="45"/>
  <c r="AI233" i="45" s="1"/>
  <c r="AI167" i="45"/>
  <c r="AI168" i="45" s="1"/>
  <c r="AI82" i="45"/>
  <c r="AI83" i="45" s="1"/>
  <c r="AI117" i="45"/>
  <c r="AI118" i="45" s="1"/>
  <c r="AI132" i="45"/>
  <c r="AI133" i="45" s="1"/>
  <c r="AI262" i="45"/>
  <c r="AI263" i="45" s="1"/>
  <c r="AI62" i="45"/>
  <c r="AI63" i="45" s="1"/>
  <c r="AI77" i="45"/>
  <c r="AI78" i="45" s="1"/>
  <c r="AI137" i="45"/>
  <c r="AI138" i="45" s="1"/>
  <c r="AI202" i="45"/>
  <c r="AI203" i="45" s="1"/>
  <c r="AI97" i="45"/>
  <c r="AI98" i="45" s="1"/>
  <c r="AI212" i="45"/>
  <c r="AI213" i="45" s="1"/>
  <c r="AI247" i="45"/>
  <c r="AI248" i="45" s="1"/>
  <c r="AI27" i="45"/>
  <c r="AI28" i="45" s="1"/>
  <c r="AI92" i="45"/>
  <c r="AI93" i="45" s="1"/>
  <c r="AI87" i="45"/>
  <c r="AI88" i="45" s="1"/>
  <c r="AI237" i="45"/>
  <c r="AI238" i="45" s="1"/>
  <c r="AD37" i="41"/>
  <c r="AI222" i="45"/>
  <c r="AI223" i="45" s="1"/>
  <c r="AI7" i="45"/>
  <c r="AI8" i="45" s="1"/>
  <c r="AI182" i="45"/>
  <c r="AI183" i="45" s="1"/>
  <c r="AI52" i="45"/>
  <c r="AI53" i="45" s="1"/>
  <c r="AI127" i="45"/>
  <c r="AI128" i="45" s="1"/>
  <c r="AI252" i="45"/>
  <c r="AI253" i="45" s="1"/>
  <c r="AI67" i="45"/>
  <c r="AI68" i="45" s="1"/>
  <c r="AI227" i="45"/>
  <c r="AI228" i="45" s="1"/>
  <c r="AI192" i="45"/>
  <c r="AI193" i="45" s="1"/>
  <c r="AI152" i="45"/>
  <c r="AI153" i="45" s="1"/>
  <c r="AI257" i="45"/>
  <c r="AI258" i="45" s="1"/>
  <c r="AI177" i="45"/>
  <c r="AI178" i="45" s="1"/>
  <c r="AI197" i="45"/>
  <c r="AI198" i="45" s="1"/>
  <c r="AI32" i="45"/>
  <c r="AI33" i="45" s="1"/>
  <c r="AI22" i="45"/>
  <c r="AI23" i="45" s="1"/>
  <c r="AI172" i="45"/>
  <c r="AI173" i="45" s="1"/>
  <c r="AI207" i="45"/>
  <c r="AI208" i="45" s="1"/>
  <c r="AI47" i="45"/>
  <c r="AI48" i="45" s="1"/>
  <c r="AI122" i="45"/>
  <c r="AI123" i="45" s="1"/>
  <c r="AI112" i="45"/>
  <c r="AI113" i="45" s="1"/>
  <c r="AI37" i="45"/>
  <c r="AI38" i="45" s="1"/>
  <c r="AI72" i="45"/>
  <c r="AI73" i="45" s="1"/>
  <c r="AI217" i="45"/>
  <c r="AI218" i="45" s="1"/>
  <c r="AI147" i="45"/>
  <c r="AI148" i="45" s="1"/>
  <c r="AI57" i="45"/>
  <c r="AI58" i="45" s="1"/>
  <c r="AJ3" i="45"/>
  <c r="AI42" i="45"/>
  <c r="AI43" i="45" s="1"/>
  <c r="AI142" i="45"/>
  <c r="AI143" i="45" s="1"/>
  <c r="AI157" i="45"/>
  <c r="AI158" i="45" s="1"/>
  <c r="AI17" i="45"/>
  <c r="AI18" i="45" s="1"/>
  <c r="AI102" i="45"/>
  <c r="AI103" i="45" s="1"/>
  <c r="AI242" i="45"/>
  <c r="AI243" i="45" s="1"/>
  <c r="AI187" i="45"/>
  <c r="AI188" i="45" s="1"/>
  <c r="AH234" i="45"/>
  <c r="AC84" i="41"/>
  <c r="AC65" i="41"/>
  <c r="AH139" i="45"/>
  <c r="AC79" i="41"/>
  <c r="AH209" i="45"/>
  <c r="AH94" i="45"/>
  <c r="AC56" i="41"/>
  <c r="AC62" i="41"/>
  <c r="AH124" i="45"/>
  <c r="AC86" i="41"/>
  <c r="AH244" i="45"/>
  <c r="AC48" i="41"/>
  <c r="AH54" i="45"/>
  <c r="AH254" i="45"/>
  <c r="AC88" i="41"/>
  <c r="AH9" i="45"/>
  <c r="AC39" i="41"/>
  <c r="AC46" i="41"/>
  <c r="AH44" i="45"/>
  <c r="AH266" i="45"/>
  <c r="AH267" i="45" s="1"/>
  <c r="AH264" i="45"/>
  <c r="AC90" i="41"/>
  <c r="AC47" i="41"/>
  <c r="AH49" i="45"/>
  <c r="AC55" i="41"/>
  <c r="AH89" i="45"/>
  <c r="AC53" i="41"/>
  <c r="AH79" i="45"/>
  <c r="AC58" i="41"/>
  <c r="AH104" i="45"/>
  <c r="AC43" i="41"/>
  <c r="AH29" i="45"/>
  <c r="AH174" i="45"/>
  <c r="AC72" i="41"/>
  <c r="AH169" i="45"/>
  <c r="AC71" i="41"/>
  <c r="AB92" i="41"/>
  <c r="AB93" i="41" s="1"/>
  <c r="AC92" i="41" l="1"/>
  <c r="AC93" i="41" s="1"/>
  <c r="AD58" i="41"/>
  <c r="AI104" i="45"/>
  <c r="AI44" i="45"/>
  <c r="AD46" i="41"/>
  <c r="AI219" i="45"/>
  <c r="AD81" i="41"/>
  <c r="AD62" i="41"/>
  <c r="AI124" i="45"/>
  <c r="AI24" i="45"/>
  <c r="AD42" i="41"/>
  <c r="AI259" i="45"/>
  <c r="AD89" i="41"/>
  <c r="AD51" i="41"/>
  <c r="AI69" i="45"/>
  <c r="AD74" i="41"/>
  <c r="AI184" i="45"/>
  <c r="AI239" i="45"/>
  <c r="AD85" i="41"/>
  <c r="AI249" i="45"/>
  <c r="AD87" i="41"/>
  <c r="AD65" i="41"/>
  <c r="AI139" i="45"/>
  <c r="AI134" i="45"/>
  <c r="AD64" i="41"/>
  <c r="AI234" i="45"/>
  <c r="AD84" i="41"/>
  <c r="AD41" i="41"/>
  <c r="AI19" i="45"/>
  <c r="AJ7" i="45"/>
  <c r="AJ8" i="45" s="1"/>
  <c r="AJ207" i="45"/>
  <c r="AJ208" i="45" s="1"/>
  <c r="AJ237" i="45"/>
  <c r="AJ238" i="45" s="1"/>
  <c r="AJ112" i="45"/>
  <c r="AJ113" i="45" s="1"/>
  <c r="AJ167" i="45"/>
  <c r="AJ168" i="45" s="1"/>
  <c r="AJ152" i="45"/>
  <c r="AJ153" i="45" s="1"/>
  <c r="AJ252" i="45"/>
  <c r="AJ253" i="45" s="1"/>
  <c r="AJ192" i="45"/>
  <c r="AJ193" i="45" s="1"/>
  <c r="AJ82" i="45"/>
  <c r="AJ83" i="45" s="1"/>
  <c r="AJ222" i="45"/>
  <c r="AJ223" i="45" s="1"/>
  <c r="AJ17" i="45"/>
  <c r="AJ18" i="45" s="1"/>
  <c r="AJ37" i="45"/>
  <c r="AJ38" i="45" s="1"/>
  <c r="AJ147" i="45"/>
  <c r="AJ148" i="45" s="1"/>
  <c r="AJ177" i="45"/>
  <c r="AJ178" i="45" s="1"/>
  <c r="AJ132" i="45"/>
  <c r="AJ133" i="45" s="1"/>
  <c r="AJ172" i="45"/>
  <c r="AJ173" i="45" s="1"/>
  <c r="AJ62" i="45"/>
  <c r="AJ63" i="45" s="1"/>
  <c r="AJ72" i="45"/>
  <c r="AJ73" i="45" s="1"/>
  <c r="AJ187" i="45"/>
  <c r="AJ188" i="45" s="1"/>
  <c r="AJ77" i="45"/>
  <c r="AJ78" i="45" s="1"/>
  <c r="AJ102" i="45"/>
  <c r="AJ103" i="45" s="1"/>
  <c r="AJ262" i="45"/>
  <c r="AJ263" i="45" s="1"/>
  <c r="AJ57" i="45"/>
  <c r="AJ58" i="45" s="1"/>
  <c r="AJ182" i="45"/>
  <c r="AJ183" i="45" s="1"/>
  <c r="AJ122" i="45"/>
  <c r="AJ123" i="45" s="1"/>
  <c r="AJ247" i="45"/>
  <c r="AJ248" i="45" s="1"/>
  <c r="AJ137" i="45"/>
  <c r="AJ138" i="45" s="1"/>
  <c r="AJ92" i="45"/>
  <c r="AJ93" i="45" s="1"/>
  <c r="AJ257" i="45"/>
  <c r="AJ258" i="45" s="1"/>
  <c r="AJ107" i="45"/>
  <c r="AJ108" i="45" s="1"/>
  <c r="AK3" i="45"/>
  <c r="AJ142" i="45"/>
  <c r="AJ143" i="45" s="1"/>
  <c r="AJ27" i="45"/>
  <c r="AJ28" i="45" s="1"/>
  <c r="AJ47" i="45"/>
  <c r="AJ48" i="45" s="1"/>
  <c r="AJ162" i="45"/>
  <c r="AJ163" i="45" s="1"/>
  <c r="AJ32" i="45"/>
  <c r="AJ33" i="45" s="1"/>
  <c r="AJ52" i="45"/>
  <c r="AJ53" i="45" s="1"/>
  <c r="AE37" i="41"/>
  <c r="AJ127" i="45"/>
  <c r="AJ128" i="45" s="1"/>
  <c r="AJ22" i="45"/>
  <c r="AJ23" i="45" s="1"/>
  <c r="AJ97" i="45"/>
  <c r="AJ98" i="45" s="1"/>
  <c r="AJ42" i="45"/>
  <c r="AJ43" i="45" s="1"/>
  <c r="AJ67" i="45"/>
  <c r="AJ68" i="45" s="1"/>
  <c r="AJ242" i="45"/>
  <c r="AJ243" i="45" s="1"/>
  <c r="AJ202" i="45"/>
  <c r="AJ203" i="45" s="1"/>
  <c r="AJ227" i="45"/>
  <c r="AJ228" i="45" s="1"/>
  <c r="AJ12" i="45"/>
  <c r="AJ13" i="45" s="1"/>
  <c r="AJ212" i="45"/>
  <c r="AJ213" i="45" s="1"/>
  <c r="AJ217" i="45"/>
  <c r="AJ218" i="45" s="1"/>
  <c r="AJ157" i="45"/>
  <c r="AJ158" i="45" s="1"/>
  <c r="AJ197" i="45"/>
  <c r="AJ198" i="45" s="1"/>
  <c r="AJ87" i="45"/>
  <c r="AJ88" i="45" s="1"/>
  <c r="AJ117" i="45"/>
  <c r="AJ118" i="45" s="1"/>
  <c r="AJ232" i="45"/>
  <c r="AJ233" i="45" s="1"/>
  <c r="AI74" i="45"/>
  <c r="AD52" i="41"/>
  <c r="AD47" i="41"/>
  <c r="AI49" i="45"/>
  <c r="AD44" i="41"/>
  <c r="AI34" i="45"/>
  <c r="AD68" i="41"/>
  <c r="AI154" i="45"/>
  <c r="AD88" i="41"/>
  <c r="AI254" i="45"/>
  <c r="AI9" i="45"/>
  <c r="AD39" i="41"/>
  <c r="AD55" i="41"/>
  <c r="AI89" i="45"/>
  <c r="AD80" i="41"/>
  <c r="AI214" i="45"/>
  <c r="AI79" i="45"/>
  <c r="AD53" i="41"/>
  <c r="AI119" i="45"/>
  <c r="AD61" i="41"/>
  <c r="AD70" i="41"/>
  <c r="AI164" i="45"/>
  <c r="AD75" i="41"/>
  <c r="AI189" i="45"/>
  <c r="AD69" i="41"/>
  <c r="AI159" i="45"/>
  <c r="AI59" i="45"/>
  <c r="AD49" i="41"/>
  <c r="AI39" i="45"/>
  <c r="AD45" i="41"/>
  <c r="AD79" i="41"/>
  <c r="AI209" i="45"/>
  <c r="AI199" i="45"/>
  <c r="AD77" i="41"/>
  <c r="AI194" i="45"/>
  <c r="AD76" i="41"/>
  <c r="AI129" i="45"/>
  <c r="AD63" i="41"/>
  <c r="AD82" i="41"/>
  <c r="AI224" i="45"/>
  <c r="AI94" i="45"/>
  <c r="AD56" i="41"/>
  <c r="AD57" i="41"/>
  <c r="AI99" i="45"/>
  <c r="AD50" i="41"/>
  <c r="AI64" i="45"/>
  <c r="AI84" i="45"/>
  <c r="AD54" i="41"/>
  <c r="AI14" i="45"/>
  <c r="AD40" i="41"/>
  <c r="AD86" i="41"/>
  <c r="AI244" i="45"/>
  <c r="AD66" i="41"/>
  <c r="AI144" i="45"/>
  <c r="AD67" i="41"/>
  <c r="AI149" i="45"/>
  <c r="AI114" i="45"/>
  <c r="AD60" i="41"/>
  <c r="AD72" i="41"/>
  <c r="AI174" i="45"/>
  <c r="AI179" i="45"/>
  <c r="AD73" i="41"/>
  <c r="AD83" i="41"/>
  <c r="AI229" i="45"/>
  <c r="AD48" i="41"/>
  <c r="AI54" i="45"/>
  <c r="AI29" i="45"/>
  <c r="AD43" i="41"/>
  <c r="AD78" i="41"/>
  <c r="AI204" i="45"/>
  <c r="AI264" i="45"/>
  <c r="AD90" i="41"/>
  <c r="AI266" i="45"/>
  <c r="AI267" i="45" s="1"/>
  <c r="AD71" i="41"/>
  <c r="AI169" i="45"/>
  <c r="AD59" i="41"/>
  <c r="AI109" i="45"/>
  <c r="AE77" i="41" l="1"/>
  <c r="AJ199" i="45"/>
  <c r="AJ14" i="45"/>
  <c r="AE40" i="41"/>
  <c r="AJ69" i="45"/>
  <c r="AE51" i="41"/>
  <c r="AE63" i="41"/>
  <c r="AJ129" i="45"/>
  <c r="AE70" i="41"/>
  <c r="AJ164" i="45"/>
  <c r="AK197" i="45"/>
  <c r="AK198" i="45" s="1"/>
  <c r="AK137" i="45"/>
  <c r="AK138" i="45" s="1"/>
  <c r="AK222" i="45"/>
  <c r="AK223" i="45" s="1"/>
  <c r="AK27" i="45"/>
  <c r="AK28" i="45" s="1"/>
  <c r="AK262" i="45"/>
  <c r="AK263" i="45" s="1"/>
  <c r="AK112" i="45"/>
  <c r="AK113" i="45" s="1"/>
  <c r="AF37" i="41"/>
  <c r="AK147" i="45"/>
  <c r="AK148" i="45" s="1"/>
  <c r="AK7" i="45"/>
  <c r="AK8" i="45" s="1"/>
  <c r="AK242" i="45"/>
  <c r="AK243" i="45" s="1"/>
  <c r="AK167" i="45"/>
  <c r="AK168" i="45" s="1"/>
  <c r="AK217" i="45"/>
  <c r="AK218" i="45" s="1"/>
  <c r="AK107" i="45"/>
  <c r="AK108" i="45" s="1"/>
  <c r="AK102" i="45"/>
  <c r="AK103" i="45" s="1"/>
  <c r="AK162" i="45"/>
  <c r="AK163" i="45" s="1"/>
  <c r="AK42" i="45"/>
  <c r="AK43" i="45" s="1"/>
  <c r="AK97" i="45"/>
  <c r="AK98" i="45" s="1"/>
  <c r="AK252" i="45"/>
  <c r="AK253" i="45" s="1"/>
  <c r="AK172" i="45"/>
  <c r="AK173" i="45" s="1"/>
  <c r="AK127" i="45"/>
  <c r="AK128" i="45" s="1"/>
  <c r="AK62" i="45"/>
  <c r="AK63" i="45" s="1"/>
  <c r="AK67" i="45"/>
  <c r="AK68" i="45" s="1"/>
  <c r="AK232" i="45"/>
  <c r="AK233" i="45" s="1"/>
  <c r="AK247" i="45"/>
  <c r="AK248" i="45" s="1"/>
  <c r="AK257" i="45"/>
  <c r="AK258" i="45" s="1"/>
  <c r="AK122" i="45"/>
  <c r="AK123" i="45" s="1"/>
  <c r="AK82" i="45"/>
  <c r="AK83" i="45" s="1"/>
  <c r="AK187" i="45"/>
  <c r="AK188" i="45" s="1"/>
  <c r="AK52" i="45"/>
  <c r="AK53" i="45" s="1"/>
  <c r="AK212" i="45"/>
  <c r="AK213" i="45" s="1"/>
  <c r="AK177" i="45"/>
  <c r="AK178" i="45" s="1"/>
  <c r="AK117" i="45"/>
  <c r="AK118" i="45" s="1"/>
  <c r="AK132" i="45"/>
  <c r="AK133" i="45" s="1"/>
  <c r="AK182" i="45"/>
  <c r="AK183" i="45" s="1"/>
  <c r="AK192" i="45"/>
  <c r="AK193" i="45" s="1"/>
  <c r="AK57" i="45"/>
  <c r="AK58" i="45" s="1"/>
  <c r="AK12" i="45"/>
  <c r="AK13" i="45" s="1"/>
  <c r="AL3" i="45"/>
  <c r="AK47" i="45"/>
  <c r="AK48" i="45" s="1"/>
  <c r="AK237" i="45"/>
  <c r="AK238" i="45" s="1"/>
  <c r="AK72" i="45"/>
  <c r="AK73" i="45" s="1"/>
  <c r="AK202" i="45"/>
  <c r="AK203" i="45" s="1"/>
  <c r="AK17" i="45"/>
  <c r="AK18" i="45" s="1"/>
  <c r="AK227" i="45"/>
  <c r="AK228" i="45" s="1"/>
  <c r="AK77" i="45"/>
  <c r="AK78" i="45" s="1"/>
  <c r="AK207" i="45"/>
  <c r="AK208" i="45" s="1"/>
  <c r="AK32" i="45"/>
  <c r="AK33" i="45" s="1"/>
  <c r="AK37" i="45"/>
  <c r="AK38" i="45" s="1"/>
  <c r="AK22" i="45"/>
  <c r="AK23" i="45" s="1"/>
  <c r="AK87" i="45"/>
  <c r="AK88" i="45" s="1"/>
  <c r="AK142" i="45"/>
  <c r="AK143" i="45" s="1"/>
  <c r="AK152" i="45"/>
  <c r="AK153" i="45" s="1"/>
  <c r="AK92" i="45"/>
  <c r="AK93" i="45" s="1"/>
  <c r="AK157" i="45"/>
  <c r="AK158" i="45" s="1"/>
  <c r="AE65" i="41"/>
  <c r="AJ139" i="45"/>
  <c r="AE49" i="41"/>
  <c r="AJ59" i="45"/>
  <c r="AJ189" i="45"/>
  <c r="AE75" i="41"/>
  <c r="AJ134" i="45"/>
  <c r="AE64" i="41"/>
  <c r="AJ19" i="45"/>
  <c r="AE41" i="41"/>
  <c r="AJ254" i="45"/>
  <c r="AE88" i="41"/>
  <c r="AJ239" i="45"/>
  <c r="AE85" i="41"/>
  <c r="AD92" i="41"/>
  <c r="AD93" i="41" s="1"/>
  <c r="AE84" i="41"/>
  <c r="AJ234" i="45"/>
  <c r="AE69" i="41"/>
  <c r="AJ159" i="45"/>
  <c r="AJ229" i="45"/>
  <c r="AE83" i="41"/>
  <c r="AJ44" i="45"/>
  <c r="AE46" i="41"/>
  <c r="AJ49" i="45"/>
  <c r="AE47" i="41"/>
  <c r="AJ109" i="45"/>
  <c r="AE59" i="41"/>
  <c r="AJ249" i="45"/>
  <c r="AE87" i="41"/>
  <c r="AE90" i="41"/>
  <c r="AJ266" i="45"/>
  <c r="AJ267" i="45" s="1"/>
  <c r="AJ264" i="45"/>
  <c r="AJ74" i="45"/>
  <c r="AE52" i="41"/>
  <c r="AJ179" i="45"/>
  <c r="AE73" i="41"/>
  <c r="AE82" i="41"/>
  <c r="AJ224" i="45"/>
  <c r="AJ154" i="45"/>
  <c r="AE68" i="41"/>
  <c r="AJ209" i="45"/>
  <c r="AE79" i="41"/>
  <c r="AE61" i="41"/>
  <c r="AJ119" i="45"/>
  <c r="AE81" i="41"/>
  <c r="AJ219" i="45"/>
  <c r="AE78" i="41"/>
  <c r="AJ204" i="45"/>
  <c r="AJ99" i="45"/>
  <c r="AE57" i="41"/>
  <c r="AE48" i="41"/>
  <c r="AJ54" i="45"/>
  <c r="AE43" i="41"/>
  <c r="AJ29" i="45"/>
  <c r="AJ259" i="45"/>
  <c r="AE89" i="41"/>
  <c r="AE62" i="41"/>
  <c r="AJ124" i="45"/>
  <c r="AE58" i="41"/>
  <c r="AJ104" i="45"/>
  <c r="AE50" i="41"/>
  <c r="AJ64" i="45"/>
  <c r="AJ149" i="45"/>
  <c r="AE67" i="41"/>
  <c r="AE54" i="41"/>
  <c r="AJ84" i="45"/>
  <c r="AE71" i="41"/>
  <c r="AJ169" i="45"/>
  <c r="AJ9" i="45"/>
  <c r="AE39" i="41"/>
  <c r="AE55" i="41"/>
  <c r="AJ89" i="45"/>
  <c r="AE80" i="41"/>
  <c r="AJ214" i="45"/>
  <c r="AE86" i="41"/>
  <c r="AJ244" i="45"/>
  <c r="AE42" i="41"/>
  <c r="AJ24" i="45"/>
  <c r="AE44" i="41"/>
  <c r="AJ34" i="45"/>
  <c r="AJ144" i="45"/>
  <c r="AE66" i="41"/>
  <c r="AJ94" i="45"/>
  <c r="AE56" i="41"/>
  <c r="AJ184" i="45"/>
  <c r="AE74" i="41"/>
  <c r="AJ79" i="45"/>
  <c r="AE53" i="41"/>
  <c r="AE72" i="41"/>
  <c r="AJ174" i="45"/>
  <c r="AE45" i="41"/>
  <c r="AJ39" i="45"/>
  <c r="AE76" i="41"/>
  <c r="AJ194" i="45"/>
  <c r="AJ114" i="45"/>
  <c r="AE60" i="41"/>
  <c r="AF69" i="41" l="1"/>
  <c r="AK159" i="45"/>
  <c r="AF55" i="41"/>
  <c r="AK89" i="45"/>
  <c r="AF79" i="41"/>
  <c r="AK209" i="45"/>
  <c r="AK204" i="45"/>
  <c r="AF78" i="41"/>
  <c r="AL217" i="45"/>
  <c r="AL218" i="45" s="1"/>
  <c r="AL242" i="45"/>
  <c r="AL243" i="45" s="1"/>
  <c r="AL247" i="45"/>
  <c r="AL248" i="45" s="1"/>
  <c r="AL27" i="45"/>
  <c r="AL28" i="45" s="1"/>
  <c r="AL127" i="45"/>
  <c r="AL128" i="45" s="1"/>
  <c r="AL7" i="45"/>
  <c r="AL8" i="45" s="1"/>
  <c r="AG37" i="41"/>
  <c r="AL147" i="45"/>
  <c r="AL148" i="45" s="1"/>
  <c r="AL152" i="45"/>
  <c r="AL153" i="45" s="1"/>
  <c r="AL82" i="45"/>
  <c r="AL83" i="45" s="1"/>
  <c r="AL32" i="45"/>
  <c r="AL33" i="45" s="1"/>
  <c r="AL52" i="45"/>
  <c r="AL53" i="45" s="1"/>
  <c r="AL202" i="45"/>
  <c r="AL203" i="45" s="1"/>
  <c r="AL227" i="45"/>
  <c r="AL228" i="45" s="1"/>
  <c r="AL252" i="45"/>
  <c r="AL253" i="45" s="1"/>
  <c r="AL57" i="45"/>
  <c r="AL58" i="45" s="1"/>
  <c r="AL182" i="45"/>
  <c r="AL183" i="45" s="1"/>
  <c r="AL172" i="45"/>
  <c r="AL173" i="45" s="1"/>
  <c r="AL62" i="45"/>
  <c r="AL63" i="45" s="1"/>
  <c r="AL77" i="45"/>
  <c r="AL78" i="45" s="1"/>
  <c r="AL102" i="45"/>
  <c r="AL103" i="45" s="1"/>
  <c r="AL112" i="45"/>
  <c r="AL113" i="45" s="1"/>
  <c r="AL87" i="45"/>
  <c r="AL88" i="45" s="1"/>
  <c r="AL22" i="45"/>
  <c r="AL23" i="45" s="1"/>
  <c r="AL92" i="45"/>
  <c r="AL93" i="45" s="1"/>
  <c r="AL37" i="45"/>
  <c r="AL38" i="45" s="1"/>
  <c r="AL17" i="45"/>
  <c r="AL18" i="45" s="1"/>
  <c r="AL162" i="45"/>
  <c r="AL163" i="45" s="1"/>
  <c r="AL142" i="45"/>
  <c r="AL143" i="45" s="1"/>
  <c r="AL232" i="45"/>
  <c r="AL233" i="45" s="1"/>
  <c r="AL207" i="45"/>
  <c r="AL208" i="45" s="1"/>
  <c r="AL72" i="45"/>
  <c r="AL73" i="45" s="1"/>
  <c r="AL197" i="45"/>
  <c r="AL198" i="45" s="1"/>
  <c r="AL237" i="45"/>
  <c r="AL238" i="45" s="1"/>
  <c r="AL187" i="45"/>
  <c r="AL188" i="45" s="1"/>
  <c r="AL132" i="45"/>
  <c r="AL133" i="45" s="1"/>
  <c r="AL157" i="45"/>
  <c r="AL158" i="45" s="1"/>
  <c r="AL177" i="45"/>
  <c r="AL178" i="45" s="1"/>
  <c r="AL47" i="45"/>
  <c r="AL48" i="45" s="1"/>
  <c r="AM3" i="45"/>
  <c r="AL262" i="45"/>
  <c r="AL263" i="45" s="1"/>
  <c r="AL137" i="45"/>
  <c r="AL138" i="45" s="1"/>
  <c r="AL212" i="45"/>
  <c r="AL213" i="45" s="1"/>
  <c r="AL167" i="45"/>
  <c r="AL168" i="45" s="1"/>
  <c r="AL67" i="45"/>
  <c r="AL68" i="45" s="1"/>
  <c r="AL42" i="45"/>
  <c r="AL43" i="45" s="1"/>
  <c r="AL97" i="45"/>
  <c r="AL98" i="45" s="1"/>
  <c r="AL122" i="45"/>
  <c r="AL123" i="45" s="1"/>
  <c r="AL257" i="45"/>
  <c r="AL258" i="45" s="1"/>
  <c r="AL192" i="45"/>
  <c r="AL193" i="45" s="1"/>
  <c r="AL117" i="45"/>
  <c r="AL118" i="45" s="1"/>
  <c r="AL107" i="45"/>
  <c r="AL108" i="45" s="1"/>
  <c r="AL12" i="45"/>
  <c r="AL13" i="45" s="1"/>
  <c r="AL222" i="45"/>
  <c r="AL223" i="45" s="1"/>
  <c r="AF74" i="41"/>
  <c r="AK184" i="45"/>
  <c r="AK214" i="45"/>
  <c r="AF80" i="41"/>
  <c r="AF62" i="41"/>
  <c r="AK124" i="45"/>
  <c r="AK69" i="45"/>
  <c r="AF51" i="41"/>
  <c r="AK254" i="45"/>
  <c r="AF88" i="41"/>
  <c r="AF58" i="41"/>
  <c r="AK104" i="45"/>
  <c r="AF86" i="41"/>
  <c r="AK244" i="45"/>
  <c r="AF60" i="41"/>
  <c r="AK114" i="45"/>
  <c r="AK139" i="45"/>
  <c r="AF65" i="41"/>
  <c r="AK94" i="45"/>
  <c r="AF56" i="41"/>
  <c r="AF42" i="41"/>
  <c r="AK24" i="45"/>
  <c r="AF53" i="41"/>
  <c r="AK79" i="45"/>
  <c r="AK74" i="45"/>
  <c r="AF52" i="41"/>
  <c r="AK14" i="45"/>
  <c r="AF40" i="41"/>
  <c r="AK134" i="45"/>
  <c r="AF64" i="41"/>
  <c r="AF48" i="41"/>
  <c r="AK54" i="45"/>
  <c r="AK259" i="45"/>
  <c r="AF89" i="41"/>
  <c r="AK64" i="45"/>
  <c r="AF50" i="41"/>
  <c r="AF57" i="41"/>
  <c r="AK99" i="45"/>
  <c r="AK109" i="45"/>
  <c r="AF59" i="41"/>
  <c r="AF39" i="41"/>
  <c r="AK9" i="45"/>
  <c r="AK266" i="45"/>
  <c r="AK267" i="45" s="1"/>
  <c r="AF90" i="41"/>
  <c r="AK264" i="45"/>
  <c r="AK199" i="45"/>
  <c r="AF77" i="41"/>
  <c r="AE92" i="41"/>
  <c r="AE93" i="41" s="1"/>
  <c r="AF68" i="41"/>
  <c r="AK154" i="45"/>
  <c r="AF45" i="41"/>
  <c r="AK39" i="45"/>
  <c r="AK229" i="45"/>
  <c r="AF83" i="41"/>
  <c r="AF85" i="41"/>
  <c r="AK239" i="45"/>
  <c r="AK59" i="45"/>
  <c r="AF49" i="41"/>
  <c r="AK119" i="45"/>
  <c r="AF61" i="41"/>
  <c r="AF75" i="41"/>
  <c r="AK189" i="45"/>
  <c r="AF87" i="41"/>
  <c r="AK249" i="45"/>
  <c r="AF63" i="41"/>
  <c r="AK129" i="45"/>
  <c r="AK44" i="45"/>
  <c r="AF46" i="41"/>
  <c r="AF81" i="41"/>
  <c r="AK219" i="45"/>
  <c r="AF67" i="41"/>
  <c r="AK149" i="45"/>
  <c r="AF43" i="41"/>
  <c r="AK29" i="45"/>
  <c r="AK144" i="45"/>
  <c r="AF66" i="41"/>
  <c r="AF44" i="41"/>
  <c r="AK34" i="45"/>
  <c r="AF41" i="41"/>
  <c r="AK19" i="45"/>
  <c r="AK49" i="45"/>
  <c r="AF47" i="41"/>
  <c r="AK194" i="45"/>
  <c r="AF76" i="41"/>
  <c r="AF73" i="41"/>
  <c r="AK179" i="45"/>
  <c r="AK84" i="45"/>
  <c r="AF54" i="41"/>
  <c r="AK234" i="45"/>
  <c r="AF84" i="41"/>
  <c r="AF72" i="41"/>
  <c r="AK174" i="45"/>
  <c r="AF70" i="41"/>
  <c r="AK164" i="45"/>
  <c r="AK169" i="45"/>
  <c r="AF71" i="41"/>
  <c r="AF82" i="41"/>
  <c r="AK224" i="45"/>
  <c r="AG59" i="41" l="1"/>
  <c r="AL109" i="45"/>
  <c r="AL124" i="45"/>
  <c r="AG62" i="41"/>
  <c r="AL169" i="45"/>
  <c r="AG71" i="41"/>
  <c r="AM57" i="45"/>
  <c r="AM58" i="45" s="1"/>
  <c r="AM112" i="45"/>
  <c r="AM113" i="45" s="1"/>
  <c r="AM162" i="45"/>
  <c r="AM163" i="45" s="1"/>
  <c r="AM32" i="45"/>
  <c r="AM33" i="45" s="1"/>
  <c r="AH37" i="41"/>
  <c r="AM117" i="45"/>
  <c r="AM118" i="45" s="1"/>
  <c r="AM217" i="45"/>
  <c r="AM218" i="45" s="1"/>
  <c r="AM122" i="45"/>
  <c r="AM123" i="45" s="1"/>
  <c r="AM242" i="45"/>
  <c r="AM243" i="45" s="1"/>
  <c r="AM62" i="45"/>
  <c r="AM63" i="45" s="1"/>
  <c r="AM7" i="45"/>
  <c r="AM8" i="45" s="1"/>
  <c r="AM142" i="45"/>
  <c r="AM143" i="45" s="1"/>
  <c r="AM152" i="45"/>
  <c r="AM153" i="45" s="1"/>
  <c r="AM172" i="45"/>
  <c r="AM173" i="45" s="1"/>
  <c r="AM262" i="45"/>
  <c r="AM263" i="45" s="1"/>
  <c r="AM197" i="45"/>
  <c r="AM198" i="45" s="1"/>
  <c r="AM17" i="45"/>
  <c r="AM18" i="45" s="1"/>
  <c r="AM237" i="45"/>
  <c r="AM238" i="45" s="1"/>
  <c r="AM257" i="45"/>
  <c r="AM258" i="45" s="1"/>
  <c r="AM202" i="45"/>
  <c r="AM203" i="45" s="1"/>
  <c r="AM212" i="45"/>
  <c r="AM213" i="45" s="1"/>
  <c r="AM97" i="45"/>
  <c r="AM98" i="45" s="1"/>
  <c r="AM12" i="45"/>
  <c r="AM13" i="45" s="1"/>
  <c r="AM102" i="45"/>
  <c r="AM103" i="45" s="1"/>
  <c r="AM187" i="45"/>
  <c r="AM188" i="45" s="1"/>
  <c r="AM157" i="45"/>
  <c r="AM158" i="45" s="1"/>
  <c r="AM222" i="45"/>
  <c r="AM223" i="45" s="1"/>
  <c r="AM27" i="45"/>
  <c r="AM28" i="45" s="1"/>
  <c r="AM72" i="45"/>
  <c r="AM73" i="45" s="1"/>
  <c r="AM252" i="45"/>
  <c r="AM253" i="45" s="1"/>
  <c r="AM147" i="45"/>
  <c r="AM148" i="45" s="1"/>
  <c r="AM22" i="45"/>
  <c r="AM23" i="45" s="1"/>
  <c r="AM137" i="45"/>
  <c r="AM138" i="45" s="1"/>
  <c r="AM227" i="45"/>
  <c r="AM228" i="45" s="1"/>
  <c r="AM82" i="45"/>
  <c r="AM83" i="45" s="1"/>
  <c r="AM247" i="45"/>
  <c r="AM248" i="45" s="1"/>
  <c r="AM192" i="45"/>
  <c r="AM193" i="45" s="1"/>
  <c r="AM177" i="45"/>
  <c r="AM178" i="45" s="1"/>
  <c r="AM232" i="45"/>
  <c r="AM233" i="45" s="1"/>
  <c r="AM127" i="45"/>
  <c r="AM128" i="45" s="1"/>
  <c r="AM182" i="45"/>
  <c r="AM183" i="45" s="1"/>
  <c r="AM87" i="45"/>
  <c r="AM88" i="45" s="1"/>
  <c r="AM92" i="45"/>
  <c r="AM93" i="45" s="1"/>
  <c r="AM207" i="45"/>
  <c r="AM208" i="45" s="1"/>
  <c r="AM67" i="45"/>
  <c r="AM68" i="45" s="1"/>
  <c r="AM52" i="45"/>
  <c r="AM53" i="45" s="1"/>
  <c r="AM132" i="45"/>
  <c r="AM133" i="45" s="1"/>
  <c r="AM42" i="45"/>
  <c r="AM43" i="45" s="1"/>
  <c r="AN3" i="45"/>
  <c r="AM107" i="45"/>
  <c r="AM108" i="45" s="1"/>
  <c r="AM167" i="45"/>
  <c r="AM168" i="45" s="1"/>
  <c r="AM37" i="45"/>
  <c r="AM38" i="45" s="1"/>
  <c r="AM77" i="45"/>
  <c r="AM78" i="45" s="1"/>
  <c r="AM47" i="45"/>
  <c r="AM48" i="45" s="1"/>
  <c r="AG64" i="41"/>
  <c r="AL134" i="45"/>
  <c r="AL74" i="45"/>
  <c r="AG52" i="41"/>
  <c r="AG70" i="41"/>
  <c r="AL164" i="45"/>
  <c r="AG42" i="41"/>
  <c r="AL24" i="45"/>
  <c r="AL79" i="45"/>
  <c r="AG53" i="41"/>
  <c r="AL59" i="45"/>
  <c r="AG49" i="41"/>
  <c r="AL54" i="45"/>
  <c r="AG48" i="41"/>
  <c r="AL149" i="45"/>
  <c r="AG67" i="41"/>
  <c r="AL29" i="45"/>
  <c r="AG43" i="41"/>
  <c r="AF92" i="41"/>
  <c r="AF93" i="41" s="1"/>
  <c r="AL119" i="45"/>
  <c r="AG61" i="41"/>
  <c r="AL99" i="45"/>
  <c r="AG57" i="41"/>
  <c r="AL214" i="45"/>
  <c r="AG80" i="41"/>
  <c r="AL49" i="45"/>
  <c r="AG47" i="41"/>
  <c r="AG75" i="41"/>
  <c r="AL189" i="45"/>
  <c r="AL209" i="45"/>
  <c r="AG79" i="41"/>
  <c r="AG41" i="41"/>
  <c r="AL19" i="45"/>
  <c r="AG55" i="41"/>
  <c r="AL89" i="45"/>
  <c r="AG50" i="41"/>
  <c r="AL64" i="45"/>
  <c r="AG88" i="41"/>
  <c r="AL254" i="45"/>
  <c r="AG44" i="41"/>
  <c r="AL34" i="45"/>
  <c r="AG87" i="41"/>
  <c r="AL249" i="45"/>
  <c r="AG82" i="41"/>
  <c r="AL224" i="45"/>
  <c r="AL194" i="45"/>
  <c r="AG76" i="41"/>
  <c r="AG46" i="41"/>
  <c r="AL44" i="45"/>
  <c r="AG65" i="41"/>
  <c r="AL139" i="45"/>
  <c r="AG73" i="41"/>
  <c r="AL179" i="45"/>
  <c r="AL239" i="45"/>
  <c r="AG85" i="41"/>
  <c r="AL234" i="45"/>
  <c r="AG84" i="41"/>
  <c r="AG45" i="41"/>
  <c r="AL39" i="45"/>
  <c r="AG60" i="41"/>
  <c r="AL114" i="45"/>
  <c r="AG72" i="41"/>
  <c r="AL174" i="45"/>
  <c r="AL229" i="45"/>
  <c r="AG83" i="41"/>
  <c r="AL84" i="45"/>
  <c r="AG54" i="41"/>
  <c r="AL9" i="45"/>
  <c r="AG39" i="41"/>
  <c r="AL244" i="45"/>
  <c r="AG86" i="41"/>
  <c r="AG40" i="41"/>
  <c r="AL14" i="45"/>
  <c r="AL259" i="45"/>
  <c r="AG89" i="41"/>
  <c r="AL69" i="45"/>
  <c r="AG51" i="41"/>
  <c r="AL266" i="45"/>
  <c r="AL267" i="45" s="1"/>
  <c r="AL264" i="45"/>
  <c r="AG90" i="41"/>
  <c r="AG69" i="41"/>
  <c r="AL159" i="45"/>
  <c r="AL199" i="45"/>
  <c r="AG77" i="41"/>
  <c r="AL144" i="45"/>
  <c r="AG66" i="41"/>
  <c r="AG56" i="41"/>
  <c r="AL94" i="45"/>
  <c r="AG58" i="41"/>
  <c r="AL104" i="45"/>
  <c r="AL184" i="45"/>
  <c r="AG74" i="41"/>
  <c r="AG78" i="41"/>
  <c r="AL204" i="45"/>
  <c r="AG68" i="41"/>
  <c r="AL154" i="45"/>
  <c r="AL129" i="45"/>
  <c r="AG63" i="41"/>
  <c r="AL219" i="45"/>
  <c r="AG81" i="41"/>
  <c r="AH47" i="41" l="1"/>
  <c r="AM49" i="45"/>
  <c r="AH59" i="41"/>
  <c r="AM109" i="45"/>
  <c r="AM54" i="45"/>
  <c r="AH48" i="41"/>
  <c r="AM89" i="45"/>
  <c r="AH55" i="41"/>
  <c r="AH73" i="41"/>
  <c r="AM179" i="45"/>
  <c r="AH83" i="41"/>
  <c r="AM229" i="45"/>
  <c r="AH88" i="41"/>
  <c r="AM254" i="45"/>
  <c r="AH69" i="41"/>
  <c r="AM159" i="45"/>
  <c r="AH57" i="41"/>
  <c r="AM99" i="45"/>
  <c r="AM239" i="45"/>
  <c r="AH85" i="41"/>
  <c r="AM174" i="45"/>
  <c r="AH72" i="41"/>
  <c r="AH50" i="41"/>
  <c r="AM64" i="45"/>
  <c r="AH61" i="41"/>
  <c r="AM119" i="45"/>
  <c r="AM114" i="45"/>
  <c r="AH60" i="41"/>
  <c r="AH53" i="41"/>
  <c r="AM79" i="45"/>
  <c r="AN232" i="45"/>
  <c r="AN233" i="45" s="1"/>
  <c r="AN247" i="45"/>
  <c r="AN248" i="45" s="1"/>
  <c r="AN37" i="45"/>
  <c r="AN38" i="45" s="1"/>
  <c r="AN182" i="45"/>
  <c r="AN183" i="45" s="1"/>
  <c r="AN107" i="45"/>
  <c r="AN108" i="45" s="1"/>
  <c r="AN82" i="45"/>
  <c r="AN83" i="45" s="1"/>
  <c r="AN117" i="45"/>
  <c r="AN118" i="45" s="1"/>
  <c r="AN77" i="45"/>
  <c r="AN78" i="45" s="1"/>
  <c r="AN207" i="45"/>
  <c r="AN208" i="45" s="1"/>
  <c r="AN172" i="45"/>
  <c r="AN173" i="45" s="1"/>
  <c r="AI37" i="41"/>
  <c r="AN127" i="45"/>
  <c r="AN128" i="45" s="1"/>
  <c r="AN112" i="45"/>
  <c r="AN113" i="45" s="1"/>
  <c r="AN122" i="45"/>
  <c r="AN123" i="45" s="1"/>
  <c r="AN137" i="45"/>
  <c r="AN138" i="45" s="1"/>
  <c r="AN52" i="45"/>
  <c r="AN53" i="45" s="1"/>
  <c r="AN197" i="45"/>
  <c r="AN198" i="45" s="1"/>
  <c r="AN12" i="45"/>
  <c r="AN13" i="45" s="1"/>
  <c r="AN27" i="45"/>
  <c r="AN28" i="45" s="1"/>
  <c r="AN142" i="45"/>
  <c r="AN143" i="45" s="1"/>
  <c r="AN262" i="45"/>
  <c r="AN263" i="45" s="1"/>
  <c r="AN42" i="45"/>
  <c r="AN43" i="45" s="1"/>
  <c r="AN62" i="45"/>
  <c r="AN63" i="45" s="1"/>
  <c r="AN87" i="45"/>
  <c r="AN88" i="45" s="1"/>
  <c r="AN212" i="45"/>
  <c r="AN213" i="45" s="1"/>
  <c r="AN132" i="45"/>
  <c r="AN133" i="45" s="1"/>
  <c r="AN22" i="45"/>
  <c r="AN23" i="45" s="1"/>
  <c r="AN162" i="45"/>
  <c r="AN163" i="45" s="1"/>
  <c r="AN102" i="45"/>
  <c r="AN103" i="45" s="1"/>
  <c r="AN92" i="45"/>
  <c r="AN93" i="45" s="1"/>
  <c r="AN7" i="45"/>
  <c r="AN8" i="45" s="1"/>
  <c r="AN222" i="45"/>
  <c r="AN223" i="45" s="1"/>
  <c r="AN32" i="45"/>
  <c r="AN33" i="45" s="1"/>
  <c r="AN227" i="45"/>
  <c r="AN228" i="45" s="1"/>
  <c r="AN202" i="45"/>
  <c r="AN203" i="45" s="1"/>
  <c r="AN47" i="45"/>
  <c r="AN48" i="45" s="1"/>
  <c r="AN152" i="45"/>
  <c r="AN153" i="45" s="1"/>
  <c r="AN72" i="45"/>
  <c r="AN73" i="45" s="1"/>
  <c r="AN167" i="45"/>
  <c r="AN168" i="45" s="1"/>
  <c r="AN157" i="45"/>
  <c r="AN158" i="45" s="1"/>
  <c r="AN97" i="45"/>
  <c r="AN98" i="45" s="1"/>
  <c r="AN67" i="45"/>
  <c r="AN68" i="45" s="1"/>
  <c r="AN252" i="45"/>
  <c r="AN253" i="45" s="1"/>
  <c r="AN177" i="45"/>
  <c r="AN178" i="45" s="1"/>
  <c r="AN217" i="45"/>
  <c r="AN218" i="45" s="1"/>
  <c r="AN147" i="45"/>
  <c r="AN148" i="45" s="1"/>
  <c r="AN242" i="45"/>
  <c r="AN243" i="45" s="1"/>
  <c r="AN237" i="45"/>
  <c r="AN238" i="45" s="1"/>
  <c r="AN192" i="45"/>
  <c r="AN193" i="45" s="1"/>
  <c r="AN17" i="45"/>
  <c r="AN18" i="45" s="1"/>
  <c r="AN257" i="45"/>
  <c r="AN258" i="45" s="1"/>
  <c r="AN57" i="45"/>
  <c r="AN58" i="45" s="1"/>
  <c r="AN187" i="45"/>
  <c r="AN188" i="45" s="1"/>
  <c r="AO3" i="45"/>
  <c r="AH51" i="41"/>
  <c r="AM69" i="45"/>
  <c r="AH74" i="41"/>
  <c r="AM184" i="45"/>
  <c r="AH76" i="41"/>
  <c r="AM194" i="45"/>
  <c r="AM139" i="45"/>
  <c r="AH65" i="41"/>
  <c r="AM74" i="45"/>
  <c r="AH52" i="41"/>
  <c r="AH75" i="41"/>
  <c r="AM189" i="45"/>
  <c r="AH80" i="41"/>
  <c r="AM214" i="45"/>
  <c r="AH41" i="41"/>
  <c r="AM19" i="45"/>
  <c r="AH68" i="41"/>
  <c r="AM154" i="45"/>
  <c r="AH86" i="41"/>
  <c r="AM244" i="45"/>
  <c r="AM59" i="45"/>
  <c r="AH49" i="41"/>
  <c r="AH45" i="41"/>
  <c r="AM39" i="45"/>
  <c r="AH46" i="41"/>
  <c r="AM44" i="45"/>
  <c r="AH79" i="41"/>
  <c r="AM209" i="45"/>
  <c r="AH63" i="41"/>
  <c r="AM129" i="45"/>
  <c r="AH87" i="41"/>
  <c r="AM249" i="45"/>
  <c r="AH42" i="41"/>
  <c r="AM24" i="45"/>
  <c r="AH43" i="41"/>
  <c r="AM29" i="45"/>
  <c r="AH58" i="41"/>
  <c r="AM104" i="45"/>
  <c r="AM204" i="45"/>
  <c r="AH78" i="41"/>
  <c r="AM199" i="45"/>
  <c r="AH77" i="41"/>
  <c r="AH66" i="41"/>
  <c r="AM144" i="45"/>
  <c r="AH62" i="41"/>
  <c r="AM124" i="45"/>
  <c r="AM34" i="45"/>
  <c r="AH44" i="41"/>
  <c r="AG92" i="41"/>
  <c r="AG93" i="41" s="1"/>
  <c r="AH71" i="41"/>
  <c r="AM169" i="45"/>
  <c r="AM134" i="45"/>
  <c r="AH64" i="41"/>
  <c r="AM94" i="45"/>
  <c r="AH56" i="41"/>
  <c r="AH84" i="41"/>
  <c r="AM234" i="45"/>
  <c r="AM84" i="45"/>
  <c r="AH54" i="41"/>
  <c r="AM149" i="45"/>
  <c r="AH67" i="41"/>
  <c r="AH82" i="41"/>
  <c r="AM224" i="45"/>
  <c r="AM14" i="45"/>
  <c r="AH40" i="41"/>
  <c r="AH89" i="41"/>
  <c r="AM259" i="45"/>
  <c r="AM264" i="45"/>
  <c r="AM266" i="45"/>
  <c r="AM267" i="45" s="1"/>
  <c r="AH90" i="41"/>
  <c r="AM9" i="45"/>
  <c r="AH39" i="41"/>
  <c r="AH81" i="41"/>
  <c r="AM219" i="45"/>
  <c r="AM164" i="45"/>
  <c r="AH70" i="41"/>
  <c r="AH92" i="41" l="1"/>
  <c r="AH93" i="41" s="1"/>
  <c r="AO72" i="45"/>
  <c r="AO73" i="45" s="1"/>
  <c r="AO252" i="45"/>
  <c r="AO253" i="45" s="1"/>
  <c r="AO27" i="45"/>
  <c r="AO28" i="45" s="1"/>
  <c r="AO137" i="45"/>
  <c r="AO138" i="45" s="1"/>
  <c r="AO12" i="45"/>
  <c r="AO13" i="45" s="1"/>
  <c r="AO232" i="45"/>
  <c r="AO233" i="45" s="1"/>
  <c r="AO227" i="45"/>
  <c r="AO228" i="45" s="1"/>
  <c r="AO107" i="45"/>
  <c r="AO108" i="45" s="1"/>
  <c r="AO47" i="45"/>
  <c r="AO48" i="45" s="1"/>
  <c r="AO247" i="45"/>
  <c r="AO248" i="45" s="1"/>
  <c r="AO192" i="45"/>
  <c r="AO193" i="45" s="1"/>
  <c r="AO62" i="45"/>
  <c r="AO63" i="45" s="1"/>
  <c r="AO262" i="45"/>
  <c r="AO263" i="45" s="1"/>
  <c r="AO217" i="45"/>
  <c r="AO218" i="45" s="1"/>
  <c r="AO32" i="45"/>
  <c r="AO33" i="45" s="1"/>
  <c r="AO152" i="45"/>
  <c r="AO153" i="45" s="1"/>
  <c r="AO117" i="45"/>
  <c r="AO118" i="45" s="1"/>
  <c r="AO142" i="45"/>
  <c r="AO143" i="45" s="1"/>
  <c r="AO237" i="45"/>
  <c r="AO238" i="45" s="1"/>
  <c r="AO157" i="45"/>
  <c r="AO158" i="45" s="1"/>
  <c r="AO17" i="45"/>
  <c r="AO18" i="45" s="1"/>
  <c r="AP3" i="45"/>
  <c r="AO242" i="45"/>
  <c r="AO243" i="45" s="1"/>
  <c r="AO122" i="45"/>
  <c r="AO123" i="45" s="1"/>
  <c r="AO187" i="45"/>
  <c r="AO188" i="45" s="1"/>
  <c r="AO127" i="45"/>
  <c r="AO128" i="45" s="1"/>
  <c r="AO222" i="45"/>
  <c r="AO223" i="45" s="1"/>
  <c r="AO112" i="45"/>
  <c r="AO113" i="45" s="1"/>
  <c r="AO37" i="45"/>
  <c r="AO38" i="45" s="1"/>
  <c r="AO212" i="45"/>
  <c r="AO213" i="45" s="1"/>
  <c r="AO82" i="45"/>
  <c r="AO83" i="45" s="1"/>
  <c r="AO42" i="45"/>
  <c r="AO43" i="45" s="1"/>
  <c r="AO177" i="45"/>
  <c r="AO178" i="45" s="1"/>
  <c r="AO162" i="45"/>
  <c r="AO163" i="45" s="1"/>
  <c r="AO22" i="45"/>
  <c r="AO23" i="45" s="1"/>
  <c r="AO207" i="45"/>
  <c r="AO208" i="45" s="1"/>
  <c r="AO77" i="45"/>
  <c r="AO78" i="45" s="1"/>
  <c r="AO92" i="45"/>
  <c r="AO93" i="45" s="1"/>
  <c r="AO197" i="45"/>
  <c r="AO198" i="45" s="1"/>
  <c r="AO132" i="45"/>
  <c r="AO133" i="45" s="1"/>
  <c r="AO7" i="45"/>
  <c r="AO8" i="45" s="1"/>
  <c r="AO172" i="45"/>
  <c r="AO173" i="45" s="1"/>
  <c r="AO257" i="45"/>
  <c r="AO258" i="45" s="1"/>
  <c r="AO57" i="45"/>
  <c r="AO58" i="45" s="1"/>
  <c r="AO102" i="45"/>
  <c r="AO103" i="45" s="1"/>
  <c r="AO182" i="45"/>
  <c r="AO183" i="45" s="1"/>
  <c r="AO202" i="45"/>
  <c r="AO203" i="45" s="1"/>
  <c r="AO167" i="45"/>
  <c r="AO168" i="45" s="1"/>
  <c r="AO147" i="45"/>
  <c r="AO148" i="45" s="1"/>
  <c r="AO97" i="45"/>
  <c r="AO98" i="45" s="1"/>
  <c r="AO87" i="45"/>
  <c r="AO88" i="45" s="1"/>
  <c r="AO67" i="45"/>
  <c r="AO68" i="45" s="1"/>
  <c r="AJ37" i="41"/>
  <c r="AO52" i="45"/>
  <c r="AO53" i="45" s="1"/>
  <c r="AI41" i="41"/>
  <c r="AN19" i="45"/>
  <c r="AI67" i="41"/>
  <c r="AN149" i="45"/>
  <c r="AN69" i="45"/>
  <c r="AI51" i="41"/>
  <c r="AI52" i="41"/>
  <c r="AN74" i="45"/>
  <c r="AI83" i="41"/>
  <c r="AN229" i="45"/>
  <c r="AI56" i="41"/>
  <c r="AN94" i="45"/>
  <c r="AI64" i="41"/>
  <c r="AN134" i="45"/>
  <c r="AI46" i="41"/>
  <c r="AN44" i="45"/>
  <c r="AN14" i="45"/>
  <c r="AI40" i="41"/>
  <c r="AN124" i="45"/>
  <c r="AI62" i="41"/>
  <c r="AN174" i="45"/>
  <c r="AI72" i="41"/>
  <c r="AI54" i="41"/>
  <c r="AN84" i="45"/>
  <c r="AI87" i="41"/>
  <c r="AN249" i="45"/>
  <c r="AN189" i="45"/>
  <c r="AI75" i="41"/>
  <c r="AI76" i="41"/>
  <c r="AN194" i="45"/>
  <c r="AN219" i="45"/>
  <c r="AI81" i="41"/>
  <c r="AI57" i="41"/>
  <c r="AN99" i="45"/>
  <c r="AI68" i="41"/>
  <c r="AN154" i="45"/>
  <c r="AN34" i="45"/>
  <c r="AI44" i="41"/>
  <c r="AN104" i="45"/>
  <c r="AI58" i="41"/>
  <c r="AI80" i="41"/>
  <c r="AN214" i="45"/>
  <c r="AI90" i="41"/>
  <c r="AN266" i="45"/>
  <c r="AN267" i="45" s="1"/>
  <c r="AN264" i="45"/>
  <c r="AN199" i="45"/>
  <c r="AI77" i="41"/>
  <c r="AN114" i="45"/>
  <c r="AI60" i="41"/>
  <c r="AN209" i="45"/>
  <c r="AI79" i="41"/>
  <c r="AI59" i="41"/>
  <c r="AN109" i="45"/>
  <c r="AI84" i="41"/>
  <c r="AN234" i="45"/>
  <c r="AN59" i="45"/>
  <c r="AI49" i="41"/>
  <c r="AI85" i="41"/>
  <c r="AN239" i="45"/>
  <c r="AN179" i="45"/>
  <c r="AI73" i="41"/>
  <c r="AI69" i="41"/>
  <c r="AN159" i="45"/>
  <c r="AN49" i="45"/>
  <c r="AI47" i="41"/>
  <c r="AN224" i="45"/>
  <c r="AI82" i="41"/>
  <c r="AI70" i="41"/>
  <c r="AN164" i="45"/>
  <c r="AI55" i="41"/>
  <c r="AN89" i="45"/>
  <c r="AI66" i="41"/>
  <c r="AN144" i="45"/>
  <c r="AN54" i="45"/>
  <c r="AI48" i="41"/>
  <c r="AI63" i="41"/>
  <c r="AN129" i="45"/>
  <c r="AN79" i="45"/>
  <c r="AI53" i="41"/>
  <c r="AI74" i="41"/>
  <c r="AN184" i="45"/>
  <c r="AI89" i="41"/>
  <c r="AN259" i="45"/>
  <c r="AI86" i="41"/>
  <c r="AN244" i="45"/>
  <c r="AN254" i="45"/>
  <c r="AI88" i="41"/>
  <c r="AI71" i="41"/>
  <c r="AN169" i="45"/>
  <c r="AI78" i="41"/>
  <c r="AN204" i="45"/>
  <c r="AI39" i="41"/>
  <c r="AN9" i="45"/>
  <c r="AI42" i="41"/>
  <c r="AN24" i="45"/>
  <c r="AI50" i="41"/>
  <c r="AN64" i="45"/>
  <c r="AI43" i="41"/>
  <c r="AN29" i="45"/>
  <c r="AI65" i="41"/>
  <c r="AN139" i="45"/>
  <c r="AN119" i="45"/>
  <c r="AI61" i="41"/>
  <c r="AI45" i="41"/>
  <c r="AN39" i="45"/>
  <c r="AJ55" i="41" l="1"/>
  <c r="AO89" i="45"/>
  <c r="AJ78" i="41"/>
  <c r="AO204" i="45"/>
  <c r="AO259" i="45"/>
  <c r="AJ89" i="41"/>
  <c r="AO199" i="45"/>
  <c r="AJ77" i="41"/>
  <c r="AO24" i="45"/>
  <c r="AJ42" i="41"/>
  <c r="AO84" i="45"/>
  <c r="AJ54" i="41"/>
  <c r="AJ82" i="41"/>
  <c r="AO224" i="45"/>
  <c r="AO244" i="45"/>
  <c r="AJ86" i="41"/>
  <c r="AJ85" i="41"/>
  <c r="AO239" i="45"/>
  <c r="AO34" i="45"/>
  <c r="AJ44" i="41"/>
  <c r="AJ76" i="41"/>
  <c r="AO194" i="45"/>
  <c r="AO229" i="45"/>
  <c r="AJ83" i="41"/>
  <c r="AO29" i="45"/>
  <c r="AJ43" i="41"/>
  <c r="AI92" i="41"/>
  <c r="AI93" i="41" s="1"/>
  <c r="AJ48" i="41"/>
  <c r="AO54" i="45"/>
  <c r="AJ57" i="41"/>
  <c r="AO99" i="45"/>
  <c r="AO184" i="45"/>
  <c r="AJ74" i="41"/>
  <c r="AO174" i="45"/>
  <c r="AJ72" i="41"/>
  <c r="AO94" i="45"/>
  <c r="AJ56" i="41"/>
  <c r="AJ70" i="41"/>
  <c r="AO164" i="45"/>
  <c r="AO214" i="45"/>
  <c r="AJ80" i="41"/>
  <c r="AJ63" i="41"/>
  <c r="AO129" i="45"/>
  <c r="AP177" i="45"/>
  <c r="AP178" i="45" s="1"/>
  <c r="AP32" i="45"/>
  <c r="AP33" i="45" s="1"/>
  <c r="AP22" i="45"/>
  <c r="AP23" i="45" s="1"/>
  <c r="AP232" i="45"/>
  <c r="AP233" i="45" s="1"/>
  <c r="AP112" i="45"/>
  <c r="AP113" i="45" s="1"/>
  <c r="AP182" i="45"/>
  <c r="AP183" i="45" s="1"/>
  <c r="AP37" i="45"/>
  <c r="AP38" i="45" s="1"/>
  <c r="AP262" i="45"/>
  <c r="AP263" i="45" s="1"/>
  <c r="AP7" i="45"/>
  <c r="AP8" i="45" s="1"/>
  <c r="AP172" i="45"/>
  <c r="AP173" i="45" s="1"/>
  <c r="AP132" i="45"/>
  <c r="AP133" i="45" s="1"/>
  <c r="AP117" i="45"/>
  <c r="AP118" i="45" s="1"/>
  <c r="AP187" i="45"/>
  <c r="AP188" i="45" s="1"/>
  <c r="AP102" i="45"/>
  <c r="AP103" i="45" s="1"/>
  <c r="AP147" i="45"/>
  <c r="AP148" i="45" s="1"/>
  <c r="AK37" i="41"/>
  <c r="AP92" i="45"/>
  <c r="AP93" i="45" s="1"/>
  <c r="AP62" i="45"/>
  <c r="AP63" i="45" s="1"/>
  <c r="AP42" i="45"/>
  <c r="AP43" i="45" s="1"/>
  <c r="AP72" i="45"/>
  <c r="AP73" i="45" s="1"/>
  <c r="AP207" i="45"/>
  <c r="AP208" i="45" s="1"/>
  <c r="AP27" i="45"/>
  <c r="AP28" i="45" s="1"/>
  <c r="AP237" i="45"/>
  <c r="AP238" i="45" s="1"/>
  <c r="AP67" i="45"/>
  <c r="AP68" i="45" s="1"/>
  <c r="AP162" i="45"/>
  <c r="AP163" i="45" s="1"/>
  <c r="AP152" i="45"/>
  <c r="AP153" i="45" s="1"/>
  <c r="AP47" i="45"/>
  <c r="AP48" i="45" s="1"/>
  <c r="AP97" i="45"/>
  <c r="AP98" i="45" s="1"/>
  <c r="AQ3" i="45"/>
  <c r="AP77" i="45"/>
  <c r="AP78" i="45" s="1"/>
  <c r="AP257" i="45"/>
  <c r="AP258" i="45" s="1"/>
  <c r="AP212" i="45"/>
  <c r="AP213" i="45" s="1"/>
  <c r="AP227" i="45"/>
  <c r="AP228" i="45" s="1"/>
  <c r="AP222" i="45"/>
  <c r="AP223" i="45" s="1"/>
  <c r="AP52" i="45"/>
  <c r="AP53" i="45" s="1"/>
  <c r="AP252" i="45"/>
  <c r="AP253" i="45" s="1"/>
  <c r="AP242" i="45"/>
  <c r="AP243" i="45" s="1"/>
  <c r="AP142" i="45"/>
  <c r="AP143" i="45" s="1"/>
  <c r="AP127" i="45"/>
  <c r="AP128" i="45" s="1"/>
  <c r="AP87" i="45"/>
  <c r="AP88" i="45" s="1"/>
  <c r="AP197" i="45"/>
  <c r="AP198" i="45" s="1"/>
  <c r="AP192" i="45"/>
  <c r="AP193" i="45" s="1"/>
  <c r="AP167" i="45"/>
  <c r="AP168" i="45" s="1"/>
  <c r="AP137" i="45"/>
  <c r="AP138" i="45" s="1"/>
  <c r="AP202" i="45"/>
  <c r="AP203" i="45" s="1"/>
  <c r="AP12" i="45"/>
  <c r="AP13" i="45" s="1"/>
  <c r="AP82" i="45"/>
  <c r="AP83" i="45" s="1"/>
  <c r="AP157" i="45"/>
  <c r="AP158" i="45" s="1"/>
  <c r="AP217" i="45"/>
  <c r="AP218" i="45" s="1"/>
  <c r="AP107" i="45"/>
  <c r="AP108" i="45" s="1"/>
  <c r="AP247" i="45"/>
  <c r="AP248" i="45" s="1"/>
  <c r="AP122" i="45"/>
  <c r="AP123" i="45" s="1"/>
  <c r="AP17" i="45"/>
  <c r="AP18" i="45" s="1"/>
  <c r="AP57" i="45"/>
  <c r="AP58" i="45" s="1"/>
  <c r="AO144" i="45"/>
  <c r="AJ66" i="41"/>
  <c r="AJ81" i="41"/>
  <c r="AO219" i="45"/>
  <c r="AO249" i="45"/>
  <c r="AJ87" i="41"/>
  <c r="AJ84" i="41"/>
  <c r="AO234" i="45"/>
  <c r="AJ88" i="41"/>
  <c r="AO254" i="45"/>
  <c r="AJ67" i="41"/>
  <c r="AO149" i="45"/>
  <c r="AO104" i="45"/>
  <c r="AJ58" i="41"/>
  <c r="AO9" i="45"/>
  <c r="AJ39" i="41"/>
  <c r="AO79" i="45"/>
  <c r="AJ53" i="41"/>
  <c r="AO179" i="45"/>
  <c r="AJ73" i="41"/>
  <c r="AJ45" i="41"/>
  <c r="AO39" i="45"/>
  <c r="AO189" i="45"/>
  <c r="AJ75" i="41"/>
  <c r="AJ41" i="41"/>
  <c r="AO19" i="45"/>
  <c r="AJ61" i="41"/>
  <c r="AO119" i="45"/>
  <c r="AO264" i="45"/>
  <c r="AO266" i="45"/>
  <c r="AO267" i="45" s="1"/>
  <c r="AJ90" i="41"/>
  <c r="AJ47" i="41"/>
  <c r="AO49" i="45"/>
  <c r="AJ40" i="41"/>
  <c r="AO14" i="45"/>
  <c r="AJ52" i="41"/>
  <c r="AO74" i="45"/>
  <c r="AJ51" i="41"/>
  <c r="AO69" i="45"/>
  <c r="AJ71" i="41"/>
  <c r="AO169" i="45"/>
  <c r="AJ49" i="41"/>
  <c r="AO59" i="45"/>
  <c r="AJ64" i="41"/>
  <c r="AO134" i="45"/>
  <c r="AJ79" i="41"/>
  <c r="AO209" i="45"/>
  <c r="AO44" i="45"/>
  <c r="AJ46" i="41"/>
  <c r="AO114" i="45"/>
  <c r="AJ60" i="41"/>
  <c r="AJ62" i="41"/>
  <c r="AO124" i="45"/>
  <c r="AO159" i="45"/>
  <c r="AJ69" i="41"/>
  <c r="AO154" i="45"/>
  <c r="AJ68" i="41"/>
  <c r="AJ50" i="41"/>
  <c r="AO64" i="45"/>
  <c r="AO109" i="45"/>
  <c r="AJ59" i="41"/>
  <c r="AJ65" i="41"/>
  <c r="AO139" i="45"/>
  <c r="AK41" i="41" l="1"/>
  <c r="AP19" i="45"/>
  <c r="AP219" i="45"/>
  <c r="AK81" i="41"/>
  <c r="AK78" i="41"/>
  <c r="AP204" i="45"/>
  <c r="AP199" i="45"/>
  <c r="AK77" i="41"/>
  <c r="AK86" i="41"/>
  <c r="AP244" i="45"/>
  <c r="AK83" i="41"/>
  <c r="AP229" i="45"/>
  <c r="AQ22" i="45"/>
  <c r="AQ23" i="45" s="1"/>
  <c r="AQ147" i="45"/>
  <c r="AQ148" i="45" s="1"/>
  <c r="AQ122" i="45"/>
  <c r="AQ123" i="45" s="1"/>
  <c r="AQ157" i="45"/>
  <c r="AQ158" i="45" s="1"/>
  <c r="AQ42" i="45"/>
  <c r="AQ43" i="45" s="1"/>
  <c r="AQ167" i="45"/>
  <c r="AQ168" i="45" s="1"/>
  <c r="AQ187" i="45"/>
  <c r="AQ188" i="45" s="1"/>
  <c r="AQ262" i="45"/>
  <c r="AQ263" i="45" s="1"/>
  <c r="AQ252" i="45"/>
  <c r="AQ253" i="45" s="1"/>
  <c r="AQ102" i="45"/>
  <c r="AQ103" i="45" s="1"/>
  <c r="AQ212" i="45"/>
  <c r="AQ213" i="45" s="1"/>
  <c r="AQ82" i="45"/>
  <c r="AQ83" i="45" s="1"/>
  <c r="AQ247" i="45"/>
  <c r="AQ248" i="45" s="1"/>
  <c r="AQ232" i="45"/>
  <c r="AQ233" i="45" s="1"/>
  <c r="AR3" i="45"/>
  <c r="AQ57" i="45"/>
  <c r="AQ58" i="45" s="1"/>
  <c r="AQ207" i="45"/>
  <c r="AQ208" i="45" s="1"/>
  <c r="AQ92" i="45"/>
  <c r="AQ93" i="45" s="1"/>
  <c r="AQ162" i="45"/>
  <c r="AQ163" i="45" s="1"/>
  <c r="AQ242" i="45"/>
  <c r="AQ243" i="45" s="1"/>
  <c r="AQ12" i="45"/>
  <c r="AQ13" i="45" s="1"/>
  <c r="AQ27" i="45"/>
  <c r="AQ28" i="45" s="1"/>
  <c r="AQ132" i="45"/>
  <c r="AQ133" i="45" s="1"/>
  <c r="AQ227" i="45"/>
  <c r="AQ228" i="45" s="1"/>
  <c r="AQ77" i="45"/>
  <c r="AQ78" i="45" s="1"/>
  <c r="AQ32" i="45"/>
  <c r="AQ33" i="45" s="1"/>
  <c r="AQ257" i="45"/>
  <c r="AQ258" i="45" s="1"/>
  <c r="AQ222" i="45"/>
  <c r="AQ223" i="45" s="1"/>
  <c r="AQ152" i="45"/>
  <c r="AQ153" i="45" s="1"/>
  <c r="AQ67" i="45"/>
  <c r="AQ68" i="45" s="1"/>
  <c r="AQ192" i="45"/>
  <c r="AQ193" i="45" s="1"/>
  <c r="AQ177" i="45"/>
  <c r="AQ178" i="45" s="1"/>
  <c r="AQ52" i="45"/>
  <c r="AQ53" i="45" s="1"/>
  <c r="AQ237" i="45"/>
  <c r="AQ238" i="45" s="1"/>
  <c r="AQ97" i="45"/>
  <c r="AQ98" i="45" s="1"/>
  <c r="AQ112" i="45"/>
  <c r="AQ113" i="45" s="1"/>
  <c r="AQ202" i="45"/>
  <c r="AQ203" i="45" s="1"/>
  <c r="AQ62" i="45"/>
  <c r="AQ63" i="45" s="1"/>
  <c r="AQ217" i="45"/>
  <c r="AQ218" i="45" s="1"/>
  <c r="AL37" i="41"/>
  <c r="AQ7" i="45"/>
  <c r="AQ8" i="45" s="1"/>
  <c r="AQ117" i="45"/>
  <c r="AQ118" i="45" s="1"/>
  <c r="AQ47" i="45"/>
  <c r="AQ48" i="45" s="1"/>
  <c r="AQ182" i="45"/>
  <c r="AQ183" i="45" s="1"/>
  <c r="AQ172" i="45"/>
  <c r="AQ173" i="45" s="1"/>
  <c r="AQ17" i="45"/>
  <c r="AQ18" i="45" s="1"/>
  <c r="AQ127" i="45"/>
  <c r="AQ128" i="45" s="1"/>
  <c r="AQ142" i="45"/>
  <c r="AQ143" i="45" s="1"/>
  <c r="AQ137" i="45"/>
  <c r="AQ138" i="45" s="1"/>
  <c r="AQ72" i="45"/>
  <c r="AQ73" i="45" s="1"/>
  <c r="AQ37" i="45"/>
  <c r="AQ38" i="45" s="1"/>
  <c r="AQ107" i="45"/>
  <c r="AQ108" i="45" s="1"/>
  <c r="AQ87" i="45"/>
  <c r="AQ88" i="45" s="1"/>
  <c r="AQ197" i="45"/>
  <c r="AQ198" i="45" s="1"/>
  <c r="AP164" i="45"/>
  <c r="AK70" i="41"/>
  <c r="AK79" i="41"/>
  <c r="AP209" i="45"/>
  <c r="AK56" i="41"/>
  <c r="AP94" i="45"/>
  <c r="AP189" i="45"/>
  <c r="AK75" i="41"/>
  <c r="AK39" i="41"/>
  <c r="AP9" i="45"/>
  <c r="AK60" i="41"/>
  <c r="AP114" i="45"/>
  <c r="AP179" i="45"/>
  <c r="AK73" i="41"/>
  <c r="AK62" i="41"/>
  <c r="AP124" i="45"/>
  <c r="AK69" i="41"/>
  <c r="AP159" i="45"/>
  <c r="AP139" i="45"/>
  <c r="AK65" i="41"/>
  <c r="AP89" i="45"/>
  <c r="AK55" i="41"/>
  <c r="AP254" i="45"/>
  <c r="AK88" i="41"/>
  <c r="AP214" i="45"/>
  <c r="AK80" i="41"/>
  <c r="AP99" i="45"/>
  <c r="AK57" i="41"/>
  <c r="AK51" i="41"/>
  <c r="AP69" i="45"/>
  <c r="AK52" i="41"/>
  <c r="AP74" i="45"/>
  <c r="AP119" i="45"/>
  <c r="AK61" i="41"/>
  <c r="AK90" i="41"/>
  <c r="AP266" i="45"/>
  <c r="AP267" i="45" s="1"/>
  <c r="AP264" i="45"/>
  <c r="AP234" i="45"/>
  <c r="AK84" i="41"/>
  <c r="AK87" i="41"/>
  <c r="AP249" i="45"/>
  <c r="AP84" i="45"/>
  <c r="AK54" i="41"/>
  <c r="AK71" i="41"/>
  <c r="AP169" i="45"/>
  <c r="AK63" i="41"/>
  <c r="AP129" i="45"/>
  <c r="AK48" i="41"/>
  <c r="AP54" i="45"/>
  <c r="AK89" i="41"/>
  <c r="AP259" i="45"/>
  <c r="AP49" i="45"/>
  <c r="AK47" i="41"/>
  <c r="AK85" i="41"/>
  <c r="AP239" i="45"/>
  <c r="AP44" i="45"/>
  <c r="AK46" i="41"/>
  <c r="AP149" i="45"/>
  <c r="AK67" i="41"/>
  <c r="AK64" i="41"/>
  <c r="AP134" i="45"/>
  <c r="AP39" i="45"/>
  <c r="AK45" i="41"/>
  <c r="AP24" i="45"/>
  <c r="AK42" i="41"/>
  <c r="AJ92" i="41"/>
  <c r="AJ93" i="41" s="1"/>
  <c r="AK49" i="41"/>
  <c r="AP59" i="45"/>
  <c r="AK59" i="41"/>
  <c r="AP109" i="45"/>
  <c r="AP14" i="45"/>
  <c r="AK40" i="41"/>
  <c r="AP194" i="45"/>
  <c r="AK76" i="41"/>
  <c r="AP144" i="45"/>
  <c r="AK66" i="41"/>
  <c r="AK82" i="41"/>
  <c r="AP224" i="45"/>
  <c r="AK53" i="41"/>
  <c r="AP79" i="45"/>
  <c r="AK68" i="41"/>
  <c r="AP154" i="45"/>
  <c r="AP29" i="45"/>
  <c r="AK43" i="41"/>
  <c r="AK50" i="41"/>
  <c r="AP64" i="45"/>
  <c r="AK58" i="41"/>
  <c r="AP104" i="45"/>
  <c r="AP174" i="45"/>
  <c r="AK72" i="41"/>
  <c r="AK74" i="41"/>
  <c r="AP184" i="45"/>
  <c r="AK44" i="41"/>
  <c r="AP34" i="45"/>
  <c r="AL59" i="41" l="1"/>
  <c r="AQ109" i="45"/>
  <c r="AL66" i="41"/>
  <c r="AQ144" i="45"/>
  <c r="AQ184" i="45"/>
  <c r="AL74" i="41"/>
  <c r="AQ114" i="45"/>
  <c r="AL60" i="41"/>
  <c r="AQ179" i="45"/>
  <c r="AL73" i="41"/>
  <c r="AQ224" i="45"/>
  <c r="AL82" i="41"/>
  <c r="AQ229" i="45"/>
  <c r="AL83" i="41"/>
  <c r="AL86" i="41"/>
  <c r="AQ244" i="45"/>
  <c r="AQ59" i="45"/>
  <c r="AL49" i="41"/>
  <c r="AQ84" i="45"/>
  <c r="AL54" i="41"/>
  <c r="AQ264" i="45"/>
  <c r="AL90" i="41"/>
  <c r="AQ266" i="45"/>
  <c r="AQ267" i="45" s="1"/>
  <c r="AL69" i="41"/>
  <c r="AQ159" i="45"/>
  <c r="AK92" i="41"/>
  <c r="AK93" i="41" s="1"/>
  <c r="AL45" i="41"/>
  <c r="AQ39" i="45"/>
  <c r="AL63" i="41"/>
  <c r="AQ129" i="45"/>
  <c r="AL47" i="41"/>
  <c r="AQ49" i="45"/>
  <c r="AL81" i="41"/>
  <c r="AQ219" i="45"/>
  <c r="AL57" i="41"/>
  <c r="AQ99" i="45"/>
  <c r="AQ194" i="45"/>
  <c r="AL76" i="41"/>
  <c r="AL89" i="41"/>
  <c r="AQ259" i="45"/>
  <c r="AL64" i="41"/>
  <c r="AQ134" i="45"/>
  <c r="AQ164" i="45"/>
  <c r="AL70" i="41"/>
  <c r="AR22" i="45"/>
  <c r="AR23" i="45" s="1"/>
  <c r="AR112" i="45"/>
  <c r="AR113" i="45" s="1"/>
  <c r="AR227" i="45"/>
  <c r="AR228" i="45" s="1"/>
  <c r="AR187" i="45"/>
  <c r="AR188" i="45" s="1"/>
  <c r="AR47" i="45"/>
  <c r="AR48" i="45" s="1"/>
  <c r="AR62" i="45"/>
  <c r="AR63" i="45" s="1"/>
  <c r="AR152" i="45"/>
  <c r="AR153" i="45" s="1"/>
  <c r="AR17" i="45"/>
  <c r="AR18" i="45" s="1"/>
  <c r="AR222" i="45"/>
  <c r="AR223" i="45" s="1"/>
  <c r="AR232" i="45"/>
  <c r="AR233" i="45" s="1"/>
  <c r="AS3" i="45"/>
  <c r="AR197" i="45"/>
  <c r="AR198" i="45" s="1"/>
  <c r="AR242" i="45"/>
  <c r="AR243" i="45" s="1"/>
  <c r="AR12" i="45"/>
  <c r="AR13" i="45" s="1"/>
  <c r="AR167" i="45"/>
  <c r="AR168" i="45" s="1"/>
  <c r="AR212" i="45"/>
  <c r="AR213" i="45" s="1"/>
  <c r="AR132" i="45"/>
  <c r="AR133" i="45" s="1"/>
  <c r="AR102" i="45"/>
  <c r="AR103" i="45" s="1"/>
  <c r="AR257" i="45"/>
  <c r="AR258" i="45" s="1"/>
  <c r="AR32" i="45"/>
  <c r="AR33" i="45" s="1"/>
  <c r="AR27" i="45"/>
  <c r="AR28" i="45" s="1"/>
  <c r="AR107" i="45"/>
  <c r="AR108" i="45" s="1"/>
  <c r="AR247" i="45"/>
  <c r="AR248" i="45" s="1"/>
  <c r="AR237" i="45"/>
  <c r="AR238" i="45" s="1"/>
  <c r="AR157" i="45"/>
  <c r="AR158" i="45" s="1"/>
  <c r="AR207" i="45"/>
  <c r="AR208" i="45" s="1"/>
  <c r="AR127" i="45"/>
  <c r="AR128" i="45" s="1"/>
  <c r="AR192" i="45"/>
  <c r="AR193" i="45" s="1"/>
  <c r="AR92" i="45"/>
  <c r="AR93" i="45" s="1"/>
  <c r="AR67" i="45"/>
  <c r="AR68" i="45" s="1"/>
  <c r="AR37" i="45"/>
  <c r="AR38" i="45" s="1"/>
  <c r="AM37" i="41"/>
  <c r="AR82" i="45"/>
  <c r="AR83" i="45" s="1"/>
  <c r="AR42" i="45"/>
  <c r="AR43" i="45" s="1"/>
  <c r="AR52" i="45"/>
  <c r="AR53" i="45" s="1"/>
  <c r="AR97" i="45"/>
  <c r="AR98" i="45" s="1"/>
  <c r="AR177" i="45"/>
  <c r="AR178" i="45" s="1"/>
  <c r="AR147" i="45"/>
  <c r="AR148" i="45" s="1"/>
  <c r="AR117" i="45"/>
  <c r="AR118" i="45" s="1"/>
  <c r="AR262" i="45"/>
  <c r="AR263" i="45" s="1"/>
  <c r="AR182" i="45"/>
  <c r="AR183" i="45" s="1"/>
  <c r="AR252" i="45"/>
  <c r="AR253" i="45" s="1"/>
  <c r="AR137" i="45"/>
  <c r="AR138" i="45" s="1"/>
  <c r="AR57" i="45"/>
  <c r="AR58" i="45" s="1"/>
  <c r="AR87" i="45"/>
  <c r="AR88" i="45" s="1"/>
  <c r="AR7" i="45"/>
  <c r="AR8" i="45" s="1"/>
  <c r="AR202" i="45"/>
  <c r="AR203" i="45" s="1"/>
  <c r="AR172" i="45"/>
  <c r="AR173" i="45" s="1"/>
  <c r="AR217" i="45"/>
  <c r="AR218" i="45" s="1"/>
  <c r="AR72" i="45"/>
  <c r="AR73" i="45" s="1"/>
  <c r="AR162" i="45"/>
  <c r="AR163" i="45" s="1"/>
  <c r="AR77" i="45"/>
  <c r="AR78" i="45" s="1"/>
  <c r="AR122" i="45"/>
  <c r="AR123" i="45" s="1"/>
  <c r="AR142" i="45"/>
  <c r="AR143" i="45" s="1"/>
  <c r="AL80" i="41"/>
  <c r="AQ214" i="45"/>
  <c r="AL75" i="41"/>
  <c r="AQ189" i="45"/>
  <c r="AL62" i="41"/>
  <c r="AQ124" i="45"/>
  <c r="AL77" i="41"/>
  <c r="AQ199" i="45"/>
  <c r="AL52" i="41"/>
  <c r="AQ74" i="45"/>
  <c r="AQ19" i="45"/>
  <c r="AL41" i="41"/>
  <c r="AQ119" i="45"/>
  <c r="AL61" i="41"/>
  <c r="AL50" i="41"/>
  <c r="AQ64" i="45"/>
  <c r="AQ239" i="45"/>
  <c r="AL85" i="41"/>
  <c r="AQ69" i="45"/>
  <c r="AL51" i="41"/>
  <c r="AQ34" i="45"/>
  <c r="AL44" i="41"/>
  <c r="AQ29" i="45"/>
  <c r="AL43" i="41"/>
  <c r="AL56" i="41"/>
  <c r="AQ94" i="45"/>
  <c r="AL84" i="41"/>
  <c r="AQ234" i="45"/>
  <c r="AL58" i="41"/>
  <c r="AQ104" i="45"/>
  <c r="AQ169" i="45"/>
  <c r="AL71" i="41"/>
  <c r="AQ149" i="45"/>
  <c r="AL67" i="41"/>
  <c r="AL55" i="41"/>
  <c r="AQ89" i="45"/>
  <c r="AL65" i="41"/>
  <c r="AQ139" i="45"/>
  <c r="AQ174" i="45"/>
  <c r="AL72" i="41"/>
  <c r="AQ9" i="45"/>
  <c r="AL39" i="41"/>
  <c r="AL78" i="41"/>
  <c r="AQ204" i="45"/>
  <c r="AL48" i="41"/>
  <c r="AQ54" i="45"/>
  <c r="AQ154" i="45"/>
  <c r="AL68" i="41"/>
  <c r="AL53" i="41"/>
  <c r="AQ79" i="45"/>
  <c r="AQ14" i="45"/>
  <c r="AL40" i="41"/>
  <c r="AQ209" i="45"/>
  <c r="AL79" i="41"/>
  <c r="AL87" i="41"/>
  <c r="AQ249" i="45"/>
  <c r="AL88" i="41"/>
  <c r="AQ254" i="45"/>
  <c r="AL46" i="41"/>
  <c r="AQ44" i="45"/>
  <c r="AQ24" i="45"/>
  <c r="AL42" i="41"/>
  <c r="AL92" i="41" l="1"/>
  <c r="AL93" i="41" s="1"/>
  <c r="AM53" i="41"/>
  <c r="AR79" i="45"/>
  <c r="AM72" i="41"/>
  <c r="AR174" i="45"/>
  <c r="AM49" i="41"/>
  <c r="AR59" i="45"/>
  <c r="AM90" i="41"/>
  <c r="AR264" i="45"/>
  <c r="AR266" i="45"/>
  <c r="AR267" i="45" s="1"/>
  <c r="AM57" i="41"/>
  <c r="AR99" i="45"/>
  <c r="AM76" i="41"/>
  <c r="AR194" i="45"/>
  <c r="AR239" i="45"/>
  <c r="AM85" i="41"/>
  <c r="AM44" i="41"/>
  <c r="AR34" i="45"/>
  <c r="AM80" i="41"/>
  <c r="AR214" i="45"/>
  <c r="AR199" i="45"/>
  <c r="AM77" i="41"/>
  <c r="AM41" i="41"/>
  <c r="AR19" i="45"/>
  <c r="AM75" i="41"/>
  <c r="AR189" i="45"/>
  <c r="AM70" i="41"/>
  <c r="AR164" i="45"/>
  <c r="AM78" i="41"/>
  <c r="AR204" i="45"/>
  <c r="AM65" i="41"/>
  <c r="AR139" i="45"/>
  <c r="AR119" i="45"/>
  <c r="AM61" i="41"/>
  <c r="AM48" i="41"/>
  <c r="AR54" i="45"/>
  <c r="AR39" i="45"/>
  <c r="AM45" i="41"/>
  <c r="AR129" i="45"/>
  <c r="AM63" i="41"/>
  <c r="AM87" i="41"/>
  <c r="AR249" i="45"/>
  <c r="AM89" i="41"/>
  <c r="AR259" i="45"/>
  <c r="AR169" i="45"/>
  <c r="AM71" i="41"/>
  <c r="AS142" i="45"/>
  <c r="AS143" i="45" s="1"/>
  <c r="AS52" i="45"/>
  <c r="AS53" i="45" s="1"/>
  <c r="AS197" i="45"/>
  <c r="AS198" i="45" s="1"/>
  <c r="AS77" i="45"/>
  <c r="AS78" i="45" s="1"/>
  <c r="AS112" i="45"/>
  <c r="AS113" i="45" s="1"/>
  <c r="AS92" i="45"/>
  <c r="AS93" i="45" s="1"/>
  <c r="AS147" i="45"/>
  <c r="AS148" i="45" s="1"/>
  <c r="AS102" i="45"/>
  <c r="AS103" i="45" s="1"/>
  <c r="AS42" i="45"/>
  <c r="AS43" i="45" s="1"/>
  <c r="AS192" i="45"/>
  <c r="AS193" i="45" s="1"/>
  <c r="AS217" i="45"/>
  <c r="AS218" i="45" s="1"/>
  <c r="AS107" i="45"/>
  <c r="AS108" i="45" s="1"/>
  <c r="AS222" i="45"/>
  <c r="AS223" i="45" s="1"/>
  <c r="AS137" i="45"/>
  <c r="AS138" i="45" s="1"/>
  <c r="AS242" i="45"/>
  <c r="AS243" i="45" s="1"/>
  <c r="AS177" i="45"/>
  <c r="AS178" i="45" s="1"/>
  <c r="AS27" i="45"/>
  <c r="AS28" i="45" s="1"/>
  <c r="AS32" i="45"/>
  <c r="AS33" i="45" s="1"/>
  <c r="AS207" i="45"/>
  <c r="AS208" i="45" s="1"/>
  <c r="AS47" i="45"/>
  <c r="AS48" i="45" s="1"/>
  <c r="AS252" i="45"/>
  <c r="AS253" i="45" s="1"/>
  <c r="AS82" i="45"/>
  <c r="AS83" i="45" s="1"/>
  <c r="AS227" i="45"/>
  <c r="AS228" i="45" s="1"/>
  <c r="AS237" i="45"/>
  <c r="AS238" i="45" s="1"/>
  <c r="AS157" i="45"/>
  <c r="AS158" i="45" s="1"/>
  <c r="AS167" i="45"/>
  <c r="AS168" i="45" s="1"/>
  <c r="AS7" i="45"/>
  <c r="AS8" i="45" s="1"/>
  <c r="AN37" i="41"/>
  <c r="AS127" i="45"/>
  <c r="AS128" i="45" s="1"/>
  <c r="AS172" i="45"/>
  <c r="AS173" i="45" s="1"/>
  <c r="AS257" i="45"/>
  <c r="AS258" i="45" s="1"/>
  <c r="AS232" i="45"/>
  <c r="AS233" i="45" s="1"/>
  <c r="AS22" i="45"/>
  <c r="AS23" i="45" s="1"/>
  <c r="AS72" i="45"/>
  <c r="AS73" i="45" s="1"/>
  <c r="AT3" i="45"/>
  <c r="AS247" i="45"/>
  <c r="AS248" i="45" s="1"/>
  <c r="AS87" i="45"/>
  <c r="AS88" i="45" s="1"/>
  <c r="AS132" i="45"/>
  <c r="AS133" i="45" s="1"/>
  <c r="AS37" i="45"/>
  <c r="AS38" i="45" s="1"/>
  <c r="AS152" i="45"/>
  <c r="AS153" i="45" s="1"/>
  <c r="AS57" i="45"/>
  <c r="AS58" i="45" s="1"/>
  <c r="AS97" i="45"/>
  <c r="AS98" i="45" s="1"/>
  <c r="AS67" i="45"/>
  <c r="AS68" i="45" s="1"/>
  <c r="AS187" i="45"/>
  <c r="AS188" i="45" s="1"/>
  <c r="AS122" i="45"/>
  <c r="AS123" i="45" s="1"/>
  <c r="AS182" i="45"/>
  <c r="AS183" i="45" s="1"/>
  <c r="AS262" i="45"/>
  <c r="AS263" i="45" s="1"/>
  <c r="AS117" i="45"/>
  <c r="AS118" i="45" s="1"/>
  <c r="AS212" i="45"/>
  <c r="AS213" i="45" s="1"/>
  <c r="AS17" i="45"/>
  <c r="AS18" i="45" s="1"/>
  <c r="AS202" i="45"/>
  <c r="AS203" i="45" s="1"/>
  <c r="AS162" i="45"/>
  <c r="AS163" i="45" s="1"/>
  <c r="AS12" i="45"/>
  <c r="AS13" i="45" s="1"/>
  <c r="AS62" i="45"/>
  <c r="AS63" i="45" s="1"/>
  <c r="AM68" i="41"/>
  <c r="AR154" i="45"/>
  <c r="AM83" i="41"/>
  <c r="AR229" i="45"/>
  <c r="AM66" i="41"/>
  <c r="AR144" i="45"/>
  <c r="AM52" i="41"/>
  <c r="AR74" i="45"/>
  <c r="AM39" i="41"/>
  <c r="AR9" i="45"/>
  <c r="AR254" i="45"/>
  <c r="AM88" i="41"/>
  <c r="AM67" i="41"/>
  <c r="AR149" i="45"/>
  <c r="AR44" i="45"/>
  <c r="AM46" i="41"/>
  <c r="AM51" i="41"/>
  <c r="AR69" i="45"/>
  <c r="AR209" i="45"/>
  <c r="AM79" i="41"/>
  <c r="AM59" i="41"/>
  <c r="AR109" i="45"/>
  <c r="AM58" i="41"/>
  <c r="AR104" i="45"/>
  <c r="AR14" i="45"/>
  <c r="AM40" i="41"/>
  <c r="AM84" i="41"/>
  <c r="AR234" i="45"/>
  <c r="AR64" i="45"/>
  <c r="AM50" i="41"/>
  <c r="AR114" i="45"/>
  <c r="AM60" i="41"/>
  <c r="AM62" i="41"/>
  <c r="AR124" i="45"/>
  <c r="AM81" i="41"/>
  <c r="AR219" i="45"/>
  <c r="AM55" i="41"/>
  <c r="AR89" i="45"/>
  <c r="AR184" i="45"/>
  <c r="AM74" i="41"/>
  <c r="AM73" i="41"/>
  <c r="AR179" i="45"/>
  <c r="AM54" i="41"/>
  <c r="AR84" i="45"/>
  <c r="AM56" i="41"/>
  <c r="AR94" i="45"/>
  <c r="AR159" i="45"/>
  <c r="AM69" i="41"/>
  <c r="AM43" i="41"/>
  <c r="AR29" i="45"/>
  <c r="AM64" i="41"/>
  <c r="AR134" i="45"/>
  <c r="AR244" i="45"/>
  <c r="AM86" i="41"/>
  <c r="AM82" i="41"/>
  <c r="AR224" i="45"/>
  <c r="AR49" i="45"/>
  <c r="AM47" i="41"/>
  <c r="AM42" i="41"/>
  <c r="AR24" i="45"/>
  <c r="AN90" i="41" l="1"/>
  <c r="AS264" i="45"/>
  <c r="AS266" i="45"/>
  <c r="AS267" i="45" s="1"/>
  <c r="AN50" i="41"/>
  <c r="AS64" i="45"/>
  <c r="AN41" i="41"/>
  <c r="AS19" i="45"/>
  <c r="AN74" i="41"/>
  <c r="AS184" i="45"/>
  <c r="AN57" i="41"/>
  <c r="AS99" i="45"/>
  <c r="AN64" i="41"/>
  <c r="AS134" i="45"/>
  <c r="AS74" i="45"/>
  <c r="AN52" i="41"/>
  <c r="AN72" i="41"/>
  <c r="AS174" i="45"/>
  <c r="AN71" i="41"/>
  <c r="AS169" i="45"/>
  <c r="AS84" i="45"/>
  <c r="AN54" i="41"/>
  <c r="AS34" i="45"/>
  <c r="AN44" i="41"/>
  <c r="AN65" i="41"/>
  <c r="AS139" i="45"/>
  <c r="AS194" i="45"/>
  <c r="AN76" i="41"/>
  <c r="AS94" i="45"/>
  <c r="AN56" i="41"/>
  <c r="AS54" i="45"/>
  <c r="AN48" i="41"/>
  <c r="AS39" i="45"/>
  <c r="AN45" i="41"/>
  <c r="AN40" i="41"/>
  <c r="AS14" i="45"/>
  <c r="AN80" i="41"/>
  <c r="AS214" i="45"/>
  <c r="AN62" i="41"/>
  <c r="AS124" i="45"/>
  <c r="AS59" i="45"/>
  <c r="AN49" i="41"/>
  <c r="AS89" i="45"/>
  <c r="AN55" i="41"/>
  <c r="AN42" i="41"/>
  <c r="AS24" i="45"/>
  <c r="AN63" i="41"/>
  <c r="AS129" i="45"/>
  <c r="AN69" i="41"/>
  <c r="AS159" i="45"/>
  <c r="AN88" i="41"/>
  <c r="AS254" i="45"/>
  <c r="AN43" i="41"/>
  <c r="AS29" i="45"/>
  <c r="AS224" i="45"/>
  <c r="AN82" i="41"/>
  <c r="AN46" i="41"/>
  <c r="AS44" i="45"/>
  <c r="AS114" i="45"/>
  <c r="AN60" i="41"/>
  <c r="AS144" i="45"/>
  <c r="AN66" i="41"/>
  <c r="AS69" i="45"/>
  <c r="AN51" i="41"/>
  <c r="AN70" i="41"/>
  <c r="AS164" i="45"/>
  <c r="AN61" i="41"/>
  <c r="AS119" i="45"/>
  <c r="AN75" i="41"/>
  <c r="AS189" i="45"/>
  <c r="AN68" i="41"/>
  <c r="AS154" i="45"/>
  <c r="AN87" i="41"/>
  <c r="AS249" i="45"/>
  <c r="AN84" i="41"/>
  <c r="AS234" i="45"/>
  <c r="AN85" i="41"/>
  <c r="AS239" i="45"/>
  <c r="AS49" i="45"/>
  <c r="AN47" i="41"/>
  <c r="AN73" i="41"/>
  <c r="AS179" i="45"/>
  <c r="AN59" i="41"/>
  <c r="AS109" i="45"/>
  <c r="AN58" i="41"/>
  <c r="AS104" i="45"/>
  <c r="AN53" i="41"/>
  <c r="AS79" i="45"/>
  <c r="AM92" i="41"/>
  <c r="AM93" i="41" s="1"/>
  <c r="AN78" i="41"/>
  <c r="AS204" i="45"/>
  <c r="AT262" i="45"/>
  <c r="AT263" i="45" s="1"/>
  <c r="AT122" i="45"/>
  <c r="AT123" i="45" s="1"/>
  <c r="AT167" i="45"/>
  <c r="AT168" i="45" s="1"/>
  <c r="AT182" i="45"/>
  <c r="AT183" i="45" s="1"/>
  <c r="AT62" i="45"/>
  <c r="AT63" i="45" s="1"/>
  <c r="AT37" i="45"/>
  <c r="AT38" i="45" s="1"/>
  <c r="AT92" i="45"/>
  <c r="AT93" i="45" s="1"/>
  <c r="AT137" i="45"/>
  <c r="AT138" i="45" s="1"/>
  <c r="AT162" i="45"/>
  <c r="AT163" i="45" s="1"/>
  <c r="AT207" i="45"/>
  <c r="AT208" i="45" s="1"/>
  <c r="AT252" i="45"/>
  <c r="AT253" i="45" s="1"/>
  <c r="AT187" i="45"/>
  <c r="AT188" i="45" s="1"/>
  <c r="AT32" i="45"/>
  <c r="AT33" i="45" s="1"/>
  <c r="AT107" i="45"/>
  <c r="AT108" i="45" s="1"/>
  <c r="AT172" i="45"/>
  <c r="AT173" i="45" s="1"/>
  <c r="AT17" i="45"/>
  <c r="AT18" i="45" s="1"/>
  <c r="AT22" i="45"/>
  <c r="AT23" i="45" s="1"/>
  <c r="AT222" i="45"/>
  <c r="AT223" i="45" s="1"/>
  <c r="AT132" i="45"/>
  <c r="AT133" i="45" s="1"/>
  <c r="AT202" i="45"/>
  <c r="AT203" i="45" s="1"/>
  <c r="AT87" i="45"/>
  <c r="AT88" i="45" s="1"/>
  <c r="AT72" i="45"/>
  <c r="AT73" i="45" s="1"/>
  <c r="AT157" i="45"/>
  <c r="AT158" i="45" s="1"/>
  <c r="AT242" i="45"/>
  <c r="AT243" i="45" s="1"/>
  <c r="AO37" i="41"/>
  <c r="AT232" i="45"/>
  <c r="AT233" i="45" s="1"/>
  <c r="AT77" i="45"/>
  <c r="AT78" i="45" s="1"/>
  <c r="AT102" i="45"/>
  <c r="AT103" i="45" s="1"/>
  <c r="AT152" i="45"/>
  <c r="AT153" i="45" s="1"/>
  <c r="AT217" i="45"/>
  <c r="AT218" i="45" s="1"/>
  <c r="AT197" i="45"/>
  <c r="AT198" i="45" s="1"/>
  <c r="AT27" i="45"/>
  <c r="AT28" i="45" s="1"/>
  <c r="AT7" i="45"/>
  <c r="AT8" i="45" s="1"/>
  <c r="AT257" i="45"/>
  <c r="AT258" i="45" s="1"/>
  <c r="AT112" i="45"/>
  <c r="AT113" i="45" s="1"/>
  <c r="AT247" i="45"/>
  <c r="AT248" i="45" s="1"/>
  <c r="AT52" i="45"/>
  <c r="AT53" i="45" s="1"/>
  <c r="AT192" i="45"/>
  <c r="AT193" i="45" s="1"/>
  <c r="AT237" i="45"/>
  <c r="AT238" i="45" s="1"/>
  <c r="AT117" i="45"/>
  <c r="AT118" i="45" s="1"/>
  <c r="AT147" i="45"/>
  <c r="AT148" i="45" s="1"/>
  <c r="AT12" i="45"/>
  <c r="AT13" i="45" s="1"/>
  <c r="AT47" i="45"/>
  <c r="AT48" i="45" s="1"/>
  <c r="AT42" i="45"/>
  <c r="AT43" i="45" s="1"/>
  <c r="AT212" i="45"/>
  <c r="AT213" i="45" s="1"/>
  <c r="AT227" i="45"/>
  <c r="AT228" i="45" s="1"/>
  <c r="AU3" i="45"/>
  <c r="AT97" i="45"/>
  <c r="AT98" i="45" s="1"/>
  <c r="AT177" i="45"/>
  <c r="AT178" i="45" s="1"/>
  <c r="AT127" i="45"/>
  <c r="AT128" i="45" s="1"/>
  <c r="AT142" i="45"/>
  <c r="AT143" i="45" s="1"/>
  <c r="AT57" i="45"/>
  <c r="AT58" i="45" s="1"/>
  <c r="AT67" i="45"/>
  <c r="AT68" i="45" s="1"/>
  <c r="AT82" i="45"/>
  <c r="AT83" i="45" s="1"/>
  <c r="AS259" i="45"/>
  <c r="AN89" i="41"/>
  <c r="AN39" i="41"/>
  <c r="AS9" i="45"/>
  <c r="AN83" i="41"/>
  <c r="AS229" i="45"/>
  <c r="AS209" i="45"/>
  <c r="AN79" i="41"/>
  <c r="AN86" i="41"/>
  <c r="AS244" i="45"/>
  <c r="AN81" i="41"/>
  <c r="AS219" i="45"/>
  <c r="AS149" i="45"/>
  <c r="AN67" i="41"/>
  <c r="AS199" i="45"/>
  <c r="AN77" i="41"/>
  <c r="AT84" i="45" l="1"/>
  <c r="AO54" i="41"/>
  <c r="AO40" i="41"/>
  <c r="AT14" i="45"/>
  <c r="AO89" i="41"/>
  <c r="AT259" i="45"/>
  <c r="AT74" i="45"/>
  <c r="AO52" i="41"/>
  <c r="AT224" i="45"/>
  <c r="AO82" i="41"/>
  <c r="AO79" i="41"/>
  <c r="AT209" i="45"/>
  <c r="AT39" i="45"/>
  <c r="AO45" i="41"/>
  <c r="AO62" i="41"/>
  <c r="AT124" i="45"/>
  <c r="AN92" i="41"/>
  <c r="AN93" i="41" s="1"/>
  <c r="AO51" i="41"/>
  <c r="AT69" i="45"/>
  <c r="AO73" i="41"/>
  <c r="AT179" i="45"/>
  <c r="AO80" i="41"/>
  <c r="AT214" i="45"/>
  <c r="AT149" i="45"/>
  <c r="AO67" i="41"/>
  <c r="AT54" i="45"/>
  <c r="AO48" i="41"/>
  <c r="AO39" i="41"/>
  <c r="AT9" i="45"/>
  <c r="AT154" i="45"/>
  <c r="AO68" i="41"/>
  <c r="AT89" i="45"/>
  <c r="AO55" i="41"/>
  <c r="AO42" i="41"/>
  <c r="AT24" i="45"/>
  <c r="AO44" i="41"/>
  <c r="AT34" i="45"/>
  <c r="AT164" i="45"/>
  <c r="AO70" i="41"/>
  <c r="AT64" i="45"/>
  <c r="AO50" i="41"/>
  <c r="AT266" i="45"/>
  <c r="AT267" i="45" s="1"/>
  <c r="AT264" i="45"/>
  <c r="AO90" i="41"/>
  <c r="AO63" i="41"/>
  <c r="AT129" i="45"/>
  <c r="AO76" i="41"/>
  <c r="AT194" i="45"/>
  <c r="AO84" i="41"/>
  <c r="AT234" i="45"/>
  <c r="AT109" i="45"/>
  <c r="AO59" i="41"/>
  <c r="AT59" i="45"/>
  <c r="AO49" i="41"/>
  <c r="AT99" i="45"/>
  <c r="AO57" i="41"/>
  <c r="AO46" i="41"/>
  <c r="AT44" i="45"/>
  <c r="AO61" i="41"/>
  <c r="AT119" i="45"/>
  <c r="AO87" i="41"/>
  <c r="AT249" i="45"/>
  <c r="AT29" i="45"/>
  <c r="AO43" i="41"/>
  <c r="AT104" i="45"/>
  <c r="AO58" i="41"/>
  <c r="AO86" i="41"/>
  <c r="AT244" i="45"/>
  <c r="AO78" i="41"/>
  <c r="AT204" i="45"/>
  <c r="AT19" i="45"/>
  <c r="AO41" i="41"/>
  <c r="AO75" i="41"/>
  <c r="AT189" i="45"/>
  <c r="AT139" i="45"/>
  <c r="AO65" i="41"/>
  <c r="AO74" i="41"/>
  <c r="AT184" i="45"/>
  <c r="AT229" i="45"/>
  <c r="AO83" i="41"/>
  <c r="AO81" i="41"/>
  <c r="AT219" i="45"/>
  <c r="AO66" i="41"/>
  <c r="AT144" i="45"/>
  <c r="AU127" i="45"/>
  <c r="AU128" i="45" s="1"/>
  <c r="AU222" i="45"/>
  <c r="AU223" i="45" s="1"/>
  <c r="AU172" i="45"/>
  <c r="AU173" i="45" s="1"/>
  <c r="AU42" i="45"/>
  <c r="AU43" i="45" s="1"/>
  <c r="AU187" i="45"/>
  <c r="AU188" i="45" s="1"/>
  <c r="AU27" i="45"/>
  <c r="AU28" i="45" s="1"/>
  <c r="AU182" i="45"/>
  <c r="AU183" i="45" s="1"/>
  <c r="AU247" i="45"/>
  <c r="AU248" i="45" s="1"/>
  <c r="AU22" i="45"/>
  <c r="AU23" i="45" s="1"/>
  <c r="AU62" i="45"/>
  <c r="AU63" i="45" s="1"/>
  <c r="AU217" i="45"/>
  <c r="AU218" i="45" s="1"/>
  <c r="AU177" i="45"/>
  <c r="AU178" i="45" s="1"/>
  <c r="AV3" i="45"/>
  <c r="AU232" i="45"/>
  <c r="AU233" i="45" s="1"/>
  <c r="AU132" i="45"/>
  <c r="AU133" i="45" s="1"/>
  <c r="AU52" i="45"/>
  <c r="AU53" i="45" s="1"/>
  <c r="AU12" i="45"/>
  <c r="AU13" i="45" s="1"/>
  <c r="AU142" i="45"/>
  <c r="AU143" i="45" s="1"/>
  <c r="AU167" i="45"/>
  <c r="AU168" i="45" s="1"/>
  <c r="AU212" i="45"/>
  <c r="AU213" i="45" s="1"/>
  <c r="AU77" i="45"/>
  <c r="AU78" i="45" s="1"/>
  <c r="AU57" i="45"/>
  <c r="AU58" i="45" s="1"/>
  <c r="AU67" i="45"/>
  <c r="AU68" i="45" s="1"/>
  <c r="AU197" i="45"/>
  <c r="AU198" i="45" s="1"/>
  <c r="AU32" i="45"/>
  <c r="AU33" i="45" s="1"/>
  <c r="AU202" i="45"/>
  <c r="AU203" i="45" s="1"/>
  <c r="AU122" i="45"/>
  <c r="AU123" i="45" s="1"/>
  <c r="AU162" i="45"/>
  <c r="AU163" i="45" s="1"/>
  <c r="AU47" i="45"/>
  <c r="AU48" i="45" s="1"/>
  <c r="AU7" i="45"/>
  <c r="AU8" i="45" s="1"/>
  <c r="AU17" i="45"/>
  <c r="AU18" i="45" s="1"/>
  <c r="AU262" i="45"/>
  <c r="AU263" i="45" s="1"/>
  <c r="AU157" i="45"/>
  <c r="AU158" i="45" s="1"/>
  <c r="AU37" i="45"/>
  <c r="AU38" i="45" s="1"/>
  <c r="AU112" i="45"/>
  <c r="AU113" i="45" s="1"/>
  <c r="AU147" i="45"/>
  <c r="AU148" i="45" s="1"/>
  <c r="AU192" i="45"/>
  <c r="AU193" i="45" s="1"/>
  <c r="AU82" i="45"/>
  <c r="AU83" i="45" s="1"/>
  <c r="AU87" i="45"/>
  <c r="AU88" i="45" s="1"/>
  <c r="AU207" i="45"/>
  <c r="AU208" i="45" s="1"/>
  <c r="AU252" i="45"/>
  <c r="AU253" i="45" s="1"/>
  <c r="AU257" i="45"/>
  <c r="AU258" i="45" s="1"/>
  <c r="AU242" i="45"/>
  <c r="AU243" i="45" s="1"/>
  <c r="AU117" i="45"/>
  <c r="AU118" i="45" s="1"/>
  <c r="AU72" i="45"/>
  <c r="AU73" i="45" s="1"/>
  <c r="AU237" i="45"/>
  <c r="AU238" i="45" s="1"/>
  <c r="AU227" i="45"/>
  <c r="AU228" i="45" s="1"/>
  <c r="AP37" i="41"/>
  <c r="AU137" i="45"/>
  <c r="AU138" i="45" s="1"/>
  <c r="AU92" i="45"/>
  <c r="AU93" i="45" s="1"/>
  <c r="AU152" i="45"/>
  <c r="AU153" i="45" s="1"/>
  <c r="AU102" i="45"/>
  <c r="AU103" i="45" s="1"/>
  <c r="AU97" i="45"/>
  <c r="AU98" i="45" s="1"/>
  <c r="AU107" i="45"/>
  <c r="AU108" i="45" s="1"/>
  <c r="AO47" i="41"/>
  <c r="AT49" i="45"/>
  <c r="AO85" i="41"/>
  <c r="AT239" i="45"/>
  <c r="AO60" i="41"/>
  <c r="AT114" i="45"/>
  <c r="AO77" i="41"/>
  <c r="AT199" i="45"/>
  <c r="AT79" i="45"/>
  <c r="AO53" i="41"/>
  <c r="AT159" i="45"/>
  <c r="AO69" i="41"/>
  <c r="AT134" i="45"/>
  <c r="AO64" i="41"/>
  <c r="AT174" i="45"/>
  <c r="AO72" i="41"/>
  <c r="AO88" i="41"/>
  <c r="AT254" i="45"/>
  <c r="AT94" i="45"/>
  <c r="AO56" i="41"/>
  <c r="AT169" i="45"/>
  <c r="AO71" i="41"/>
  <c r="AU104" i="45" l="1"/>
  <c r="AP58" i="41"/>
  <c r="AP61" i="41"/>
  <c r="AU119" i="45"/>
  <c r="AP67" i="41"/>
  <c r="AU149" i="45"/>
  <c r="AP70" i="41"/>
  <c r="AU164" i="45"/>
  <c r="AP80" i="41"/>
  <c r="AU214" i="45"/>
  <c r="AU179" i="45"/>
  <c r="AP73" i="41"/>
  <c r="AP46" i="41"/>
  <c r="AU44" i="45"/>
  <c r="AO92" i="41"/>
  <c r="AO93" i="41" s="1"/>
  <c r="AU154" i="45"/>
  <c r="AP68" i="41"/>
  <c r="AU229" i="45"/>
  <c r="AP83" i="41"/>
  <c r="AU244" i="45"/>
  <c r="AP86" i="41"/>
  <c r="AP55" i="41"/>
  <c r="AU89" i="45"/>
  <c r="AP60" i="41"/>
  <c r="AU114" i="45"/>
  <c r="AU19" i="45"/>
  <c r="AP41" i="41"/>
  <c r="AU124" i="45"/>
  <c r="AP62" i="41"/>
  <c r="AU69" i="45"/>
  <c r="AP51" i="41"/>
  <c r="AU169" i="45"/>
  <c r="AP71" i="41"/>
  <c r="AU134" i="45"/>
  <c r="AP64" i="41"/>
  <c r="AU219" i="45"/>
  <c r="AP81" i="41"/>
  <c r="AU184" i="45"/>
  <c r="AP74" i="41"/>
  <c r="AU174" i="45"/>
  <c r="AP72" i="41"/>
  <c r="AU209" i="45"/>
  <c r="AP79" i="41"/>
  <c r="AU264" i="45"/>
  <c r="AP90" i="41"/>
  <c r="AU266" i="45"/>
  <c r="AU267" i="45" s="1"/>
  <c r="AU199" i="45"/>
  <c r="AP77" i="41"/>
  <c r="AU54" i="45"/>
  <c r="AP48" i="41"/>
  <c r="AP87" i="41"/>
  <c r="AU249" i="45"/>
  <c r="AU109" i="45"/>
  <c r="AP59" i="41"/>
  <c r="AP56" i="41"/>
  <c r="AU94" i="45"/>
  <c r="AP85" i="41"/>
  <c r="AU239" i="45"/>
  <c r="AU259" i="45"/>
  <c r="AP89" i="41"/>
  <c r="AP54" i="41"/>
  <c r="AU84" i="45"/>
  <c r="AP45" i="41"/>
  <c r="AU39" i="45"/>
  <c r="AP39" i="41"/>
  <c r="AU9" i="45"/>
  <c r="AU204" i="45"/>
  <c r="AP78" i="41"/>
  <c r="AU59" i="45"/>
  <c r="AP49" i="41"/>
  <c r="AU144" i="45"/>
  <c r="AP66" i="41"/>
  <c r="AP84" i="41"/>
  <c r="AU234" i="45"/>
  <c r="AP50" i="41"/>
  <c r="AU64" i="45"/>
  <c r="AP43" i="41"/>
  <c r="AU29" i="45"/>
  <c r="AU224" i="45"/>
  <c r="AP82" i="41"/>
  <c r="AP57" i="41"/>
  <c r="AU99" i="45"/>
  <c r="AP65" i="41"/>
  <c r="AU139" i="45"/>
  <c r="AP52" i="41"/>
  <c r="AU74" i="45"/>
  <c r="AU254" i="45"/>
  <c r="AP88" i="41"/>
  <c r="AU194" i="45"/>
  <c r="AP76" i="41"/>
  <c r="AP69" i="41"/>
  <c r="AU159" i="45"/>
  <c r="AU49" i="45"/>
  <c r="AP47" i="41"/>
  <c r="AU34" i="45"/>
  <c r="AP44" i="41"/>
  <c r="AU79" i="45"/>
  <c r="AP53" i="41"/>
  <c r="AP40" i="41"/>
  <c r="AU14" i="45"/>
  <c r="AV237" i="45"/>
  <c r="AV238" i="45" s="1"/>
  <c r="AV92" i="45"/>
  <c r="AV93" i="45" s="1"/>
  <c r="AV17" i="45"/>
  <c r="AV18" i="45" s="1"/>
  <c r="AV7" i="45"/>
  <c r="AV8" i="45" s="1"/>
  <c r="AV202" i="45"/>
  <c r="AV203" i="45" s="1"/>
  <c r="AV252" i="45"/>
  <c r="AV253" i="45" s="1"/>
  <c r="AV57" i="45"/>
  <c r="AV58" i="45" s="1"/>
  <c r="AV62" i="45"/>
  <c r="AV63" i="45" s="1"/>
  <c r="AV27" i="45"/>
  <c r="AV28" i="45" s="1"/>
  <c r="AV52" i="45"/>
  <c r="AV53" i="45" s="1"/>
  <c r="AV67" i="45"/>
  <c r="AV68" i="45" s="1"/>
  <c r="AV102" i="45"/>
  <c r="AV103" i="45" s="1"/>
  <c r="AV247" i="45"/>
  <c r="AV248" i="45" s="1"/>
  <c r="AV242" i="45"/>
  <c r="AV243" i="45" s="1"/>
  <c r="AV187" i="45"/>
  <c r="AV188" i="45" s="1"/>
  <c r="AV207" i="45"/>
  <c r="AV208" i="45" s="1"/>
  <c r="AV47" i="45"/>
  <c r="AV48" i="45" s="1"/>
  <c r="AV117" i="45"/>
  <c r="AV118" i="45" s="1"/>
  <c r="AV127" i="45"/>
  <c r="AV128" i="45" s="1"/>
  <c r="AV147" i="45"/>
  <c r="AV148" i="45" s="1"/>
  <c r="AQ37" i="41"/>
  <c r="AV87" i="45"/>
  <c r="AV88" i="45" s="1"/>
  <c r="AV232" i="45"/>
  <c r="AV233" i="45" s="1"/>
  <c r="AV82" i="45"/>
  <c r="AV83" i="45" s="1"/>
  <c r="AV32" i="45"/>
  <c r="AV33" i="45" s="1"/>
  <c r="AW3" i="45"/>
  <c r="AV197" i="45"/>
  <c r="AV198" i="45" s="1"/>
  <c r="AV222" i="45"/>
  <c r="AV223" i="45" s="1"/>
  <c r="AV182" i="45"/>
  <c r="AV183" i="45" s="1"/>
  <c r="AV72" i="45"/>
  <c r="AV73" i="45" s="1"/>
  <c r="AV97" i="45"/>
  <c r="AV98" i="45" s="1"/>
  <c r="AV177" i="45"/>
  <c r="AV178" i="45" s="1"/>
  <c r="AV192" i="45"/>
  <c r="AV193" i="45" s="1"/>
  <c r="AV142" i="45"/>
  <c r="AV143" i="45" s="1"/>
  <c r="AV257" i="45"/>
  <c r="AV258" i="45" s="1"/>
  <c r="AV37" i="45"/>
  <c r="AV38" i="45" s="1"/>
  <c r="AV217" i="45"/>
  <c r="AV218" i="45" s="1"/>
  <c r="AV77" i="45"/>
  <c r="AV78" i="45" s="1"/>
  <c r="AV262" i="45"/>
  <c r="AV263" i="45" s="1"/>
  <c r="AV157" i="45"/>
  <c r="AV158" i="45" s="1"/>
  <c r="AV167" i="45"/>
  <c r="AV168" i="45" s="1"/>
  <c r="AV172" i="45"/>
  <c r="AV173" i="45" s="1"/>
  <c r="AV132" i="45"/>
  <c r="AV133" i="45" s="1"/>
  <c r="AV12" i="45"/>
  <c r="AV13" i="45" s="1"/>
  <c r="AV152" i="45"/>
  <c r="AV153" i="45" s="1"/>
  <c r="AV22" i="45"/>
  <c r="AV23" i="45" s="1"/>
  <c r="AV107" i="45"/>
  <c r="AV108" i="45" s="1"/>
  <c r="AV137" i="45"/>
  <c r="AV138" i="45" s="1"/>
  <c r="AV212" i="45"/>
  <c r="AV213" i="45" s="1"/>
  <c r="AV42" i="45"/>
  <c r="AV43" i="45" s="1"/>
  <c r="AV112" i="45"/>
  <c r="AV113" i="45" s="1"/>
  <c r="AV122" i="45"/>
  <c r="AV123" i="45" s="1"/>
  <c r="AV162" i="45"/>
  <c r="AV163" i="45" s="1"/>
  <c r="AV227" i="45"/>
  <c r="AV228" i="45" s="1"/>
  <c r="AU24" i="45"/>
  <c r="AP42" i="41"/>
  <c r="AU189" i="45"/>
  <c r="AP75" i="41"/>
  <c r="AU129" i="45"/>
  <c r="AP63" i="41"/>
  <c r="AV124" i="45" l="1"/>
  <c r="AQ62" i="41"/>
  <c r="AQ65" i="41"/>
  <c r="AV139" i="45"/>
  <c r="AQ40" i="41"/>
  <c r="AV14" i="45"/>
  <c r="AQ69" i="41"/>
  <c r="AV159" i="45"/>
  <c r="AQ45" i="41"/>
  <c r="AV39" i="45"/>
  <c r="AQ73" i="41"/>
  <c r="AV179" i="45"/>
  <c r="AQ82" i="41"/>
  <c r="AV224" i="45"/>
  <c r="AV84" i="45"/>
  <c r="AQ54" i="41"/>
  <c r="AV149" i="45"/>
  <c r="AQ67" i="41"/>
  <c r="AQ79" i="41"/>
  <c r="AV209" i="45"/>
  <c r="AQ58" i="41"/>
  <c r="AV104" i="45"/>
  <c r="AV64" i="45"/>
  <c r="AQ50" i="41"/>
  <c r="AQ39" i="41"/>
  <c r="AV9" i="45"/>
  <c r="AV114" i="45"/>
  <c r="AQ60" i="41"/>
  <c r="AQ59" i="41"/>
  <c r="AV109" i="45"/>
  <c r="AV134" i="45"/>
  <c r="AQ64" i="41"/>
  <c r="AQ90" i="41"/>
  <c r="AV266" i="45"/>
  <c r="AV267" i="45" s="1"/>
  <c r="AV264" i="45"/>
  <c r="AQ89" i="41"/>
  <c r="AV259" i="45"/>
  <c r="AV99" i="45"/>
  <c r="AQ57" i="41"/>
  <c r="AV199" i="45"/>
  <c r="AQ77" i="41"/>
  <c r="AQ84" i="41"/>
  <c r="AV234" i="45"/>
  <c r="AV129" i="45"/>
  <c r="AQ63" i="41"/>
  <c r="AV189" i="45"/>
  <c r="AQ75" i="41"/>
  <c r="AQ51" i="41"/>
  <c r="AV69" i="45"/>
  <c r="AQ49" i="41"/>
  <c r="AV59" i="45"/>
  <c r="AV19" i="45"/>
  <c r="AQ41" i="41"/>
  <c r="AV229" i="45"/>
  <c r="AQ83" i="41"/>
  <c r="AQ46" i="41"/>
  <c r="AV44" i="45"/>
  <c r="AQ42" i="41"/>
  <c r="AV24" i="45"/>
  <c r="AV79" i="45"/>
  <c r="AQ53" i="41"/>
  <c r="AV144" i="45"/>
  <c r="AQ66" i="41"/>
  <c r="AV74" i="45"/>
  <c r="AQ52" i="41"/>
  <c r="AW177" i="45"/>
  <c r="AW178" i="45" s="1"/>
  <c r="AW52" i="45"/>
  <c r="AW53" i="45" s="1"/>
  <c r="AW137" i="45"/>
  <c r="AW138" i="45" s="1"/>
  <c r="AW142" i="45"/>
  <c r="AW143" i="45" s="1"/>
  <c r="AW197" i="45"/>
  <c r="AW198" i="45" s="1"/>
  <c r="AW132" i="45"/>
  <c r="AW133" i="45" s="1"/>
  <c r="AW22" i="45"/>
  <c r="AW23" i="45" s="1"/>
  <c r="AW147" i="45"/>
  <c r="AW148" i="45" s="1"/>
  <c r="AW87" i="45"/>
  <c r="AW88" i="45" s="1"/>
  <c r="AW107" i="45"/>
  <c r="AW108" i="45" s="1"/>
  <c r="AW37" i="45"/>
  <c r="AW38" i="45" s="1"/>
  <c r="AW192" i="45"/>
  <c r="AW193" i="45" s="1"/>
  <c r="AW12" i="45"/>
  <c r="AW13" i="45" s="1"/>
  <c r="AW92" i="45"/>
  <c r="AW93" i="45" s="1"/>
  <c r="AW202" i="45"/>
  <c r="AW203" i="45" s="1"/>
  <c r="AR37" i="41"/>
  <c r="AW162" i="45"/>
  <c r="AW163" i="45" s="1"/>
  <c r="AW102" i="45"/>
  <c r="AW103" i="45" s="1"/>
  <c r="AW247" i="45"/>
  <c r="AW248" i="45" s="1"/>
  <c r="AW62" i="45"/>
  <c r="AW63" i="45" s="1"/>
  <c r="AW187" i="45"/>
  <c r="AW188" i="45" s="1"/>
  <c r="AW97" i="45"/>
  <c r="AW98" i="45" s="1"/>
  <c r="AW47" i="45"/>
  <c r="AW48" i="45" s="1"/>
  <c r="AW17" i="45"/>
  <c r="AW18" i="45" s="1"/>
  <c r="AW152" i="45"/>
  <c r="AW153" i="45" s="1"/>
  <c r="AW212" i="45"/>
  <c r="AW213" i="45" s="1"/>
  <c r="AW217" i="45"/>
  <c r="AW218" i="45" s="1"/>
  <c r="AW67" i="45"/>
  <c r="AW68" i="45" s="1"/>
  <c r="AW7" i="45"/>
  <c r="AW8" i="45" s="1"/>
  <c r="AW82" i="45"/>
  <c r="AW83" i="45" s="1"/>
  <c r="AX3" i="45"/>
  <c r="AW182" i="45"/>
  <c r="AW183" i="45" s="1"/>
  <c r="AW77" i="45"/>
  <c r="AW78" i="45" s="1"/>
  <c r="AW42" i="45"/>
  <c r="AW43" i="45" s="1"/>
  <c r="AW257" i="45"/>
  <c r="AW258" i="45" s="1"/>
  <c r="AW72" i="45"/>
  <c r="AW73" i="45" s="1"/>
  <c r="AW27" i="45"/>
  <c r="AW28" i="45" s="1"/>
  <c r="AW222" i="45"/>
  <c r="AW223" i="45" s="1"/>
  <c r="AW167" i="45"/>
  <c r="AW168" i="45" s="1"/>
  <c r="AW112" i="45"/>
  <c r="AW113" i="45" s="1"/>
  <c r="AW242" i="45"/>
  <c r="AW243" i="45" s="1"/>
  <c r="AW122" i="45"/>
  <c r="AW123" i="45" s="1"/>
  <c r="AW207" i="45"/>
  <c r="AW208" i="45" s="1"/>
  <c r="AW227" i="45"/>
  <c r="AW228" i="45" s="1"/>
  <c r="AW57" i="45"/>
  <c r="AW58" i="45" s="1"/>
  <c r="AW172" i="45"/>
  <c r="AW173" i="45" s="1"/>
  <c r="AW232" i="45"/>
  <c r="AW233" i="45" s="1"/>
  <c r="AW262" i="45"/>
  <c r="AW263" i="45" s="1"/>
  <c r="AW237" i="45"/>
  <c r="AW238" i="45" s="1"/>
  <c r="AW127" i="45"/>
  <c r="AW128" i="45" s="1"/>
  <c r="AW157" i="45"/>
  <c r="AW158" i="45" s="1"/>
  <c r="AW252" i="45"/>
  <c r="AW253" i="45" s="1"/>
  <c r="AW117" i="45"/>
  <c r="AW118" i="45" s="1"/>
  <c r="AW32" i="45"/>
  <c r="AW33" i="45" s="1"/>
  <c r="AQ55" i="41"/>
  <c r="AV89" i="45"/>
  <c r="AV119" i="45"/>
  <c r="AQ61" i="41"/>
  <c r="AQ86" i="41"/>
  <c r="AV244" i="45"/>
  <c r="AQ48" i="41"/>
  <c r="AV54" i="45"/>
  <c r="AQ88" i="41"/>
  <c r="AV254" i="45"/>
  <c r="AQ56" i="41"/>
  <c r="AV94" i="45"/>
  <c r="AQ72" i="41"/>
  <c r="AV174" i="45"/>
  <c r="AV164" i="45"/>
  <c r="AQ70" i="41"/>
  <c r="AV214" i="45"/>
  <c r="AQ80" i="41"/>
  <c r="AV154" i="45"/>
  <c r="AQ68" i="41"/>
  <c r="AQ71" i="41"/>
  <c r="AV169" i="45"/>
  <c r="AQ81" i="41"/>
  <c r="AV219" i="45"/>
  <c r="AQ76" i="41"/>
  <c r="AV194" i="45"/>
  <c r="AQ74" i="41"/>
  <c r="AV184" i="45"/>
  <c r="AQ44" i="41"/>
  <c r="AV34" i="45"/>
  <c r="AQ47" i="41"/>
  <c r="AV49" i="45"/>
  <c r="AQ87" i="41"/>
  <c r="AV249" i="45"/>
  <c r="AQ43" i="41"/>
  <c r="AV29" i="45"/>
  <c r="AV204" i="45"/>
  <c r="AQ78" i="41"/>
  <c r="AV239" i="45"/>
  <c r="AQ85" i="41"/>
  <c r="AP92" i="41"/>
  <c r="AP93" i="41" s="1"/>
  <c r="AR69" i="41" l="1"/>
  <c r="AW159" i="45"/>
  <c r="AR71" i="41"/>
  <c r="AW169" i="45"/>
  <c r="AR81" i="41"/>
  <c r="AW219" i="45"/>
  <c r="AW249" i="45"/>
  <c r="AR87" i="41"/>
  <c r="AW39" i="45"/>
  <c r="AR45" i="41"/>
  <c r="AR65" i="41"/>
  <c r="AW139" i="45"/>
  <c r="AR44" i="41"/>
  <c r="AW34" i="45"/>
  <c r="AW129" i="45"/>
  <c r="AR63" i="41"/>
  <c r="AW174" i="45"/>
  <c r="AR72" i="41"/>
  <c r="AW124" i="45"/>
  <c r="AR62" i="41"/>
  <c r="AW224" i="45"/>
  <c r="AR82" i="41"/>
  <c r="AW44" i="45"/>
  <c r="AR46" i="41"/>
  <c r="AR54" i="41"/>
  <c r="AW84" i="45"/>
  <c r="AR80" i="41"/>
  <c r="AW214" i="45"/>
  <c r="AW99" i="45"/>
  <c r="AR57" i="41"/>
  <c r="AR58" i="41"/>
  <c r="AW104" i="45"/>
  <c r="AR56" i="41"/>
  <c r="AW94" i="45"/>
  <c r="AR59" i="41"/>
  <c r="AW109" i="45"/>
  <c r="AW134" i="45"/>
  <c r="AR64" i="41"/>
  <c r="AR48" i="41"/>
  <c r="AW54" i="45"/>
  <c r="AR84" i="41"/>
  <c r="AW234" i="45"/>
  <c r="AR89" i="41"/>
  <c r="AW259" i="45"/>
  <c r="AX207" i="45"/>
  <c r="AX208" i="45" s="1"/>
  <c r="AX182" i="45"/>
  <c r="AX183" i="45" s="1"/>
  <c r="AX97" i="45"/>
  <c r="AX98" i="45" s="1"/>
  <c r="AX192" i="45"/>
  <c r="AX193" i="45" s="1"/>
  <c r="AX12" i="45"/>
  <c r="AX13" i="45" s="1"/>
  <c r="AX27" i="45"/>
  <c r="AX28" i="45" s="1"/>
  <c r="AS37" i="41"/>
  <c r="AX262" i="45"/>
  <c r="AX263" i="45" s="1"/>
  <c r="AX127" i="45"/>
  <c r="AX128" i="45" s="1"/>
  <c r="AX62" i="45"/>
  <c r="AX63" i="45" s="1"/>
  <c r="AX92" i="45"/>
  <c r="AX93" i="45" s="1"/>
  <c r="AX167" i="45"/>
  <c r="AX168" i="45" s="1"/>
  <c r="AX177" i="45"/>
  <c r="AX178" i="45" s="1"/>
  <c r="AX57" i="45"/>
  <c r="AX58" i="45" s="1"/>
  <c r="AX87" i="45"/>
  <c r="AX88" i="45" s="1"/>
  <c r="AX227" i="45"/>
  <c r="AX228" i="45" s="1"/>
  <c r="AX117" i="45"/>
  <c r="AX118" i="45" s="1"/>
  <c r="AX137" i="45"/>
  <c r="AX138" i="45" s="1"/>
  <c r="AX247" i="45"/>
  <c r="AX248" i="45" s="1"/>
  <c r="AX17" i="45"/>
  <c r="AX18" i="45" s="1"/>
  <c r="AX47" i="45"/>
  <c r="AX48" i="45" s="1"/>
  <c r="AX172" i="45"/>
  <c r="AX173" i="45" s="1"/>
  <c r="AX112" i="45"/>
  <c r="AX113" i="45" s="1"/>
  <c r="AX212" i="45"/>
  <c r="AX213" i="45" s="1"/>
  <c r="AX77" i="45"/>
  <c r="AX78" i="45" s="1"/>
  <c r="AX142" i="45"/>
  <c r="AX143" i="45" s="1"/>
  <c r="AX232" i="45"/>
  <c r="AX233" i="45" s="1"/>
  <c r="AX42" i="45"/>
  <c r="AX43" i="45" s="1"/>
  <c r="AX162" i="45"/>
  <c r="AX163" i="45" s="1"/>
  <c r="AX157" i="45"/>
  <c r="AX158" i="45" s="1"/>
  <c r="AX152" i="45"/>
  <c r="AX153" i="45" s="1"/>
  <c r="AX242" i="45"/>
  <c r="AX243" i="45" s="1"/>
  <c r="AY3" i="45"/>
  <c r="AX82" i="45"/>
  <c r="AX83" i="45" s="1"/>
  <c r="AX187" i="45"/>
  <c r="AX188" i="45" s="1"/>
  <c r="AX102" i="45"/>
  <c r="AX103" i="45" s="1"/>
  <c r="AX122" i="45"/>
  <c r="AX123" i="45" s="1"/>
  <c r="AX52" i="45"/>
  <c r="AX53" i="45" s="1"/>
  <c r="AX237" i="45"/>
  <c r="AX238" i="45" s="1"/>
  <c r="AX197" i="45"/>
  <c r="AX198" i="45" s="1"/>
  <c r="AX202" i="45"/>
  <c r="AX203" i="45" s="1"/>
  <c r="AX22" i="45"/>
  <c r="AX23" i="45" s="1"/>
  <c r="AX32" i="45"/>
  <c r="AX33" i="45" s="1"/>
  <c r="AX222" i="45"/>
  <c r="AX223" i="45" s="1"/>
  <c r="AX67" i="45"/>
  <c r="AX68" i="45" s="1"/>
  <c r="AX7" i="45"/>
  <c r="AX8" i="45" s="1"/>
  <c r="AX72" i="45"/>
  <c r="AX73" i="45" s="1"/>
  <c r="AX217" i="45"/>
  <c r="AX218" i="45" s="1"/>
  <c r="AX252" i="45"/>
  <c r="AX253" i="45" s="1"/>
  <c r="AX147" i="45"/>
  <c r="AX148" i="45" s="1"/>
  <c r="AX132" i="45"/>
  <c r="AX133" i="45" s="1"/>
  <c r="AX107" i="45"/>
  <c r="AX108" i="45" s="1"/>
  <c r="AX257" i="45"/>
  <c r="AX258" i="45" s="1"/>
  <c r="AX37" i="45"/>
  <c r="AX38" i="45" s="1"/>
  <c r="AW49" i="45"/>
  <c r="AR47" i="41"/>
  <c r="AW24" i="45"/>
  <c r="AR42" i="41"/>
  <c r="AW119" i="45"/>
  <c r="AR61" i="41"/>
  <c r="AR85" i="41"/>
  <c r="AW239" i="45"/>
  <c r="AW59" i="45"/>
  <c r="AR49" i="41"/>
  <c r="AW244" i="45"/>
  <c r="AR86" i="41"/>
  <c r="AR43" i="41"/>
  <c r="AW29" i="45"/>
  <c r="AW79" i="45"/>
  <c r="AR53" i="41"/>
  <c r="AR39" i="41"/>
  <c r="AW9" i="45"/>
  <c r="AR68" i="41"/>
  <c r="AW154" i="45"/>
  <c r="AW189" i="45"/>
  <c r="AR75" i="41"/>
  <c r="AW164" i="45"/>
  <c r="AR70" i="41"/>
  <c r="AR40" i="41"/>
  <c r="AW14" i="45"/>
  <c r="AW89" i="45"/>
  <c r="AR55" i="41"/>
  <c r="AR77" i="41"/>
  <c r="AW199" i="45"/>
  <c r="AR73" i="41"/>
  <c r="AW179" i="45"/>
  <c r="AR79" i="41"/>
  <c r="AW209" i="45"/>
  <c r="AR78" i="41"/>
  <c r="AW204" i="45"/>
  <c r="AW254" i="45"/>
  <c r="AR88" i="41"/>
  <c r="AW266" i="45"/>
  <c r="AW267" i="45" s="1"/>
  <c r="AR90" i="41"/>
  <c r="AW264" i="45"/>
  <c r="AR83" i="41"/>
  <c r="AW229" i="45"/>
  <c r="AR60" i="41"/>
  <c r="AW114" i="45"/>
  <c r="AR52" i="41"/>
  <c r="AW74" i="45"/>
  <c r="AR74" i="41"/>
  <c r="AW184" i="45"/>
  <c r="AR51" i="41"/>
  <c r="AW69" i="45"/>
  <c r="AR41" i="41"/>
  <c r="AW19" i="45"/>
  <c r="AR50" i="41"/>
  <c r="AW64" i="45"/>
  <c r="AR76" i="41"/>
  <c r="AW194" i="45"/>
  <c r="AW149" i="45"/>
  <c r="AR67" i="41"/>
  <c r="AW144" i="45"/>
  <c r="AR66" i="41"/>
  <c r="AQ92" i="41"/>
  <c r="AQ93" i="41" s="1"/>
  <c r="AS81" i="41" l="1"/>
  <c r="AX219" i="45"/>
  <c r="AX199" i="45"/>
  <c r="AS77" i="41"/>
  <c r="AS86" i="41"/>
  <c r="AX244" i="45"/>
  <c r="AX214" i="45"/>
  <c r="AS80" i="41"/>
  <c r="AS83" i="41"/>
  <c r="AX229" i="45"/>
  <c r="AX194" i="45"/>
  <c r="AS76" i="41"/>
  <c r="AR92" i="41"/>
  <c r="AR93" i="41" s="1"/>
  <c r="AS64" i="41"/>
  <c r="AX134" i="45"/>
  <c r="AS52" i="41"/>
  <c r="AX74" i="45"/>
  <c r="AS44" i="41"/>
  <c r="AX34" i="45"/>
  <c r="AX239" i="45"/>
  <c r="AS85" i="41"/>
  <c r="AX189" i="45"/>
  <c r="AS75" i="41"/>
  <c r="AS68" i="41"/>
  <c r="AX154" i="45"/>
  <c r="AX234" i="45"/>
  <c r="AS84" i="41"/>
  <c r="AX114" i="45"/>
  <c r="AS60" i="41"/>
  <c r="AX249" i="45"/>
  <c r="AS87" i="41"/>
  <c r="AS55" i="41"/>
  <c r="AX89" i="45"/>
  <c r="AX94" i="45"/>
  <c r="AS56" i="41"/>
  <c r="AS57" i="41"/>
  <c r="AX99" i="45"/>
  <c r="AS59" i="41"/>
  <c r="AX109" i="45"/>
  <c r="AS82" i="41"/>
  <c r="AX224" i="45"/>
  <c r="AS58" i="41"/>
  <c r="AX104" i="45"/>
  <c r="AX44" i="45"/>
  <c r="AS46" i="41"/>
  <c r="AX19" i="45"/>
  <c r="AS41" i="41"/>
  <c r="AS71" i="41"/>
  <c r="AX169" i="45"/>
  <c r="AX264" i="45"/>
  <c r="AS90" i="41"/>
  <c r="AX266" i="45"/>
  <c r="AX267" i="45" s="1"/>
  <c r="AS45" i="41"/>
  <c r="AX39" i="45"/>
  <c r="AX149" i="45"/>
  <c r="AS67" i="41"/>
  <c r="AS39" i="41"/>
  <c r="AX9" i="45"/>
  <c r="AS42" i="41"/>
  <c r="AX24" i="45"/>
  <c r="AX54" i="45"/>
  <c r="AS48" i="41"/>
  <c r="AX84" i="45"/>
  <c r="AS54" i="41"/>
  <c r="AS69" i="41"/>
  <c r="AX159" i="45"/>
  <c r="AS66" i="41"/>
  <c r="AX144" i="45"/>
  <c r="AX174" i="45"/>
  <c r="AS72" i="41"/>
  <c r="AX139" i="45"/>
  <c r="AS65" i="41"/>
  <c r="AS49" i="41"/>
  <c r="AX59" i="45"/>
  <c r="AS50" i="41"/>
  <c r="AX64" i="45"/>
  <c r="AS43" i="41"/>
  <c r="AX29" i="45"/>
  <c r="AX184" i="45"/>
  <c r="AS74" i="41"/>
  <c r="AX259" i="45"/>
  <c r="AS89" i="41"/>
  <c r="AS88" i="41"/>
  <c r="AX254" i="45"/>
  <c r="AS51" i="41"/>
  <c r="AX69" i="45"/>
  <c r="AS78" i="41"/>
  <c r="AX204" i="45"/>
  <c r="AS62" i="41"/>
  <c r="AX124" i="45"/>
  <c r="AY12" i="45"/>
  <c r="AY13" i="45" s="1"/>
  <c r="AY227" i="45"/>
  <c r="AY228" i="45" s="1"/>
  <c r="AY92" i="45"/>
  <c r="AY93" i="45" s="1"/>
  <c r="AY137" i="45"/>
  <c r="AY138" i="45" s="1"/>
  <c r="AY182" i="45"/>
  <c r="AY183" i="45" s="1"/>
  <c r="AY147" i="45"/>
  <c r="AY148" i="45" s="1"/>
  <c r="AY22" i="45"/>
  <c r="AY23" i="45" s="1"/>
  <c r="AY172" i="45"/>
  <c r="AY173" i="45" s="1"/>
  <c r="AY7" i="45"/>
  <c r="AY8" i="45" s="1"/>
  <c r="AY57" i="45"/>
  <c r="AY58" i="45" s="1"/>
  <c r="AY42" i="45"/>
  <c r="AY43" i="45" s="1"/>
  <c r="AY17" i="45"/>
  <c r="AY18" i="45" s="1"/>
  <c r="AY167" i="45"/>
  <c r="AY168" i="45" s="1"/>
  <c r="AY102" i="45"/>
  <c r="AY103" i="45" s="1"/>
  <c r="AY177" i="45"/>
  <c r="AY178" i="45" s="1"/>
  <c r="AY197" i="45"/>
  <c r="AY198" i="45" s="1"/>
  <c r="AY27" i="45"/>
  <c r="AY28" i="45" s="1"/>
  <c r="AY207" i="45"/>
  <c r="AY208" i="45" s="1"/>
  <c r="AY152" i="45"/>
  <c r="AY153" i="45" s="1"/>
  <c r="AY212" i="45"/>
  <c r="AY213" i="45" s="1"/>
  <c r="AY222" i="45"/>
  <c r="AY223" i="45" s="1"/>
  <c r="AY37" i="45"/>
  <c r="AY38" i="45" s="1"/>
  <c r="AY187" i="45"/>
  <c r="AY188" i="45" s="1"/>
  <c r="AT37" i="41"/>
  <c r="AY157" i="45"/>
  <c r="AY158" i="45" s="1"/>
  <c r="AY117" i="45"/>
  <c r="AY118" i="45" s="1"/>
  <c r="AY252" i="45"/>
  <c r="AY253" i="45" s="1"/>
  <c r="AY112" i="45"/>
  <c r="AY113" i="45" s="1"/>
  <c r="AY107" i="45"/>
  <c r="AY108" i="45" s="1"/>
  <c r="AY72" i="45"/>
  <c r="AY73" i="45" s="1"/>
  <c r="AY47" i="45"/>
  <c r="AY48" i="45" s="1"/>
  <c r="AY162" i="45"/>
  <c r="AY163" i="45" s="1"/>
  <c r="AY132" i="45"/>
  <c r="AY133" i="45" s="1"/>
  <c r="AY232" i="45"/>
  <c r="AY233" i="45" s="1"/>
  <c r="AY142" i="45"/>
  <c r="AY143" i="45" s="1"/>
  <c r="AY67" i="45"/>
  <c r="AY68" i="45" s="1"/>
  <c r="AY217" i="45"/>
  <c r="AY218" i="45" s="1"/>
  <c r="AY97" i="45"/>
  <c r="AY98" i="45" s="1"/>
  <c r="AY202" i="45"/>
  <c r="AY203" i="45" s="1"/>
  <c r="AY237" i="45"/>
  <c r="AY238" i="45" s="1"/>
  <c r="AY257" i="45"/>
  <c r="AY258" i="45" s="1"/>
  <c r="AY62" i="45"/>
  <c r="AY63" i="45" s="1"/>
  <c r="AY247" i="45"/>
  <c r="AY248" i="45" s="1"/>
  <c r="AY262" i="45"/>
  <c r="AY263" i="45" s="1"/>
  <c r="AY82" i="45"/>
  <c r="AY83" i="45" s="1"/>
  <c r="AY52" i="45"/>
  <c r="AY53" i="45" s="1"/>
  <c r="AY242" i="45"/>
  <c r="AY243" i="45" s="1"/>
  <c r="AY122" i="45"/>
  <c r="AY123" i="45" s="1"/>
  <c r="AY87" i="45"/>
  <c r="AY88" i="45" s="1"/>
  <c r="AY192" i="45"/>
  <c r="AY193" i="45" s="1"/>
  <c r="AZ3" i="45"/>
  <c r="AY127" i="45"/>
  <c r="AY128" i="45" s="1"/>
  <c r="AY32" i="45"/>
  <c r="AY33" i="45" s="1"/>
  <c r="AY77" i="45"/>
  <c r="AY78" i="45" s="1"/>
  <c r="AX164" i="45"/>
  <c r="AS70" i="41"/>
  <c r="AX79" i="45"/>
  <c r="AS53" i="41"/>
  <c r="AS47" i="41"/>
  <c r="AX49" i="45"/>
  <c r="AX119" i="45"/>
  <c r="AS61" i="41"/>
  <c r="AX179" i="45"/>
  <c r="AS73" i="41"/>
  <c r="AS63" i="41"/>
  <c r="AX129" i="45"/>
  <c r="AS40" i="41"/>
  <c r="AX14" i="45"/>
  <c r="AS79" i="41"/>
  <c r="AX209" i="45"/>
  <c r="AY194" i="45" l="1"/>
  <c r="AT76" i="41"/>
  <c r="AT50" i="41"/>
  <c r="AY64" i="45"/>
  <c r="AT52" i="41"/>
  <c r="AY74" i="45"/>
  <c r="AY39" i="45"/>
  <c r="AT45" i="41"/>
  <c r="AT49" i="41"/>
  <c r="AY59" i="45"/>
  <c r="AY34" i="45"/>
  <c r="AT44" i="41"/>
  <c r="AT55" i="41"/>
  <c r="AY89" i="45"/>
  <c r="AT54" i="41"/>
  <c r="AY84" i="45"/>
  <c r="AT89" i="41"/>
  <c r="AY259" i="45"/>
  <c r="AT81" i="41"/>
  <c r="AY219" i="45"/>
  <c r="AT64" i="41"/>
  <c r="AY134" i="45"/>
  <c r="AY109" i="45"/>
  <c r="AT59" i="41"/>
  <c r="AT69" i="41"/>
  <c r="AY159" i="45"/>
  <c r="AY224" i="45"/>
  <c r="AT82" i="41"/>
  <c r="AT43" i="41"/>
  <c r="AY29" i="45"/>
  <c r="AT71" i="41"/>
  <c r="AY169" i="45"/>
  <c r="AT39" i="41"/>
  <c r="AY9" i="45"/>
  <c r="AY184" i="45"/>
  <c r="AT74" i="41"/>
  <c r="AT40" i="41"/>
  <c r="AY14" i="45"/>
  <c r="AY54" i="45"/>
  <c r="AT48" i="41"/>
  <c r="AY99" i="45"/>
  <c r="AT57" i="41"/>
  <c r="AY119" i="45"/>
  <c r="AT61" i="41"/>
  <c r="AY209" i="45"/>
  <c r="AT79" i="41"/>
  <c r="AY104" i="45"/>
  <c r="AT58" i="41"/>
  <c r="AY149" i="45"/>
  <c r="AT67" i="41"/>
  <c r="AT83" i="41"/>
  <c r="AY229" i="45"/>
  <c r="AY129" i="45"/>
  <c r="AT63" i="41"/>
  <c r="AT62" i="41"/>
  <c r="AY124" i="45"/>
  <c r="AY266" i="45"/>
  <c r="AY267" i="45" s="1"/>
  <c r="AY264" i="45"/>
  <c r="AT90" i="41"/>
  <c r="AY239" i="45"/>
  <c r="AT85" i="41"/>
  <c r="AY69" i="45"/>
  <c r="AT51" i="41"/>
  <c r="AT70" i="41"/>
  <c r="AY164" i="45"/>
  <c r="AY114" i="45"/>
  <c r="AT60" i="41"/>
  <c r="AT80" i="41"/>
  <c r="AY214" i="45"/>
  <c r="AY199" i="45"/>
  <c r="AT77" i="41"/>
  <c r="AT41" i="41"/>
  <c r="AY19" i="45"/>
  <c r="AY174" i="45"/>
  <c r="AT72" i="41"/>
  <c r="AY139" i="45"/>
  <c r="AT65" i="41"/>
  <c r="AT53" i="41"/>
  <c r="AY79" i="45"/>
  <c r="AT84" i="41"/>
  <c r="AY234" i="45"/>
  <c r="AZ12" i="45"/>
  <c r="AZ13" i="45" s="1"/>
  <c r="AZ252" i="45"/>
  <c r="AZ253" i="45" s="1"/>
  <c r="AZ137" i="45"/>
  <c r="AZ138" i="45" s="1"/>
  <c r="AZ177" i="45"/>
  <c r="AZ178" i="45" s="1"/>
  <c r="AZ52" i="45"/>
  <c r="AZ53" i="45" s="1"/>
  <c r="AZ212" i="45"/>
  <c r="AZ213" i="45" s="1"/>
  <c r="AZ217" i="45"/>
  <c r="AZ218" i="45" s="1"/>
  <c r="AZ87" i="45"/>
  <c r="AZ88" i="45" s="1"/>
  <c r="AZ202" i="45"/>
  <c r="AZ203" i="45" s="1"/>
  <c r="AZ97" i="45"/>
  <c r="AZ98" i="45" s="1"/>
  <c r="AZ92" i="45"/>
  <c r="AZ93" i="45" s="1"/>
  <c r="AZ67" i="45"/>
  <c r="AZ68" i="45" s="1"/>
  <c r="AZ197" i="45"/>
  <c r="AZ198" i="45" s="1"/>
  <c r="AZ72" i="45"/>
  <c r="AZ73" i="45" s="1"/>
  <c r="AZ117" i="45"/>
  <c r="AZ118" i="45" s="1"/>
  <c r="AZ187" i="45"/>
  <c r="AZ188" i="45" s="1"/>
  <c r="AZ17" i="45"/>
  <c r="AZ18" i="45" s="1"/>
  <c r="AZ37" i="45"/>
  <c r="AZ38" i="45" s="1"/>
  <c r="AZ47" i="45"/>
  <c r="AZ48" i="45" s="1"/>
  <c r="AZ7" i="45"/>
  <c r="AZ8" i="45" s="1"/>
  <c r="AZ157" i="45"/>
  <c r="AZ158" i="45" s="1"/>
  <c r="AZ242" i="45"/>
  <c r="AZ243" i="45" s="1"/>
  <c r="AZ172" i="45"/>
  <c r="AZ173" i="45" s="1"/>
  <c r="AZ112" i="45"/>
  <c r="AZ113" i="45" s="1"/>
  <c r="AZ132" i="45"/>
  <c r="AZ133" i="45" s="1"/>
  <c r="AZ57" i="45"/>
  <c r="AZ58" i="45" s="1"/>
  <c r="AZ107" i="45"/>
  <c r="AZ108" i="45" s="1"/>
  <c r="AZ262" i="45"/>
  <c r="AZ263" i="45" s="1"/>
  <c r="BA3" i="45"/>
  <c r="AZ257" i="45"/>
  <c r="AZ258" i="45" s="1"/>
  <c r="AZ192" i="45"/>
  <c r="AZ193" i="45" s="1"/>
  <c r="AZ82" i="45"/>
  <c r="AZ83" i="45" s="1"/>
  <c r="AZ237" i="45"/>
  <c r="AZ238" i="45" s="1"/>
  <c r="AZ42" i="45"/>
  <c r="AZ43" i="45" s="1"/>
  <c r="AZ22" i="45"/>
  <c r="AZ23" i="45" s="1"/>
  <c r="AZ207" i="45"/>
  <c r="AZ208" i="45" s="1"/>
  <c r="AZ232" i="45"/>
  <c r="AZ233" i="45" s="1"/>
  <c r="AZ247" i="45"/>
  <c r="AZ248" i="45" s="1"/>
  <c r="AZ142" i="45"/>
  <c r="AZ143" i="45" s="1"/>
  <c r="AZ222" i="45"/>
  <c r="AZ223" i="45" s="1"/>
  <c r="AZ127" i="45"/>
  <c r="AZ128" i="45" s="1"/>
  <c r="AZ102" i="45"/>
  <c r="AZ103" i="45" s="1"/>
  <c r="AZ152" i="45"/>
  <c r="AZ153" i="45" s="1"/>
  <c r="AZ62" i="45"/>
  <c r="AZ63" i="45" s="1"/>
  <c r="AZ162" i="45"/>
  <c r="AZ163" i="45" s="1"/>
  <c r="AZ167" i="45"/>
  <c r="AZ168" i="45" s="1"/>
  <c r="AZ32" i="45"/>
  <c r="AZ33" i="45" s="1"/>
  <c r="AZ122" i="45"/>
  <c r="AZ123" i="45" s="1"/>
  <c r="AZ27" i="45"/>
  <c r="AZ28" i="45" s="1"/>
  <c r="AZ182" i="45"/>
  <c r="AZ183" i="45" s="1"/>
  <c r="AZ147" i="45"/>
  <c r="AZ148" i="45" s="1"/>
  <c r="AZ77" i="45"/>
  <c r="AZ78" i="45" s="1"/>
  <c r="AU37" i="41"/>
  <c r="AZ227" i="45"/>
  <c r="AZ228" i="45" s="1"/>
  <c r="AY244" i="45"/>
  <c r="AT86" i="41"/>
  <c r="AT87" i="41"/>
  <c r="AY249" i="45"/>
  <c r="AT78" i="41"/>
  <c r="AY204" i="45"/>
  <c r="AT66" i="41"/>
  <c r="AY144" i="45"/>
  <c r="AY49" i="45"/>
  <c r="AT47" i="41"/>
  <c r="AT88" i="41"/>
  <c r="AY254" i="45"/>
  <c r="AT75" i="41"/>
  <c r="AY189" i="45"/>
  <c r="AY154" i="45"/>
  <c r="AT68" i="41"/>
  <c r="AT73" i="41"/>
  <c r="AY179" i="45"/>
  <c r="AY44" i="45"/>
  <c r="AT46" i="41"/>
  <c r="AT42" i="41"/>
  <c r="AY24" i="45"/>
  <c r="AT56" i="41"/>
  <c r="AY94" i="45"/>
  <c r="AS92" i="41"/>
  <c r="AS93" i="41" s="1"/>
  <c r="AZ34" i="45" l="1"/>
  <c r="AU44" i="41"/>
  <c r="AU66" i="41"/>
  <c r="AZ144" i="45"/>
  <c r="AZ24" i="45"/>
  <c r="AU42" i="41"/>
  <c r="AU59" i="41"/>
  <c r="AZ109" i="45"/>
  <c r="AU47" i="41"/>
  <c r="AZ49" i="45"/>
  <c r="AU56" i="41"/>
  <c r="AZ94" i="45"/>
  <c r="AU65" i="41"/>
  <c r="AZ139" i="45"/>
  <c r="AZ229" i="45"/>
  <c r="AU83" i="41"/>
  <c r="AZ184" i="45"/>
  <c r="AU74" i="41"/>
  <c r="AZ169" i="45"/>
  <c r="AU71" i="41"/>
  <c r="AZ104" i="45"/>
  <c r="AU58" i="41"/>
  <c r="AU87" i="41"/>
  <c r="AZ249" i="45"/>
  <c r="AU46" i="41"/>
  <c r="AZ44" i="45"/>
  <c r="AU89" i="41"/>
  <c r="AZ259" i="45"/>
  <c r="AZ59" i="45"/>
  <c r="AU49" i="41"/>
  <c r="AU86" i="41"/>
  <c r="AZ244" i="45"/>
  <c r="AU45" i="41"/>
  <c r="AZ39" i="45"/>
  <c r="AZ74" i="45"/>
  <c r="AU52" i="41"/>
  <c r="AU57" i="41"/>
  <c r="AZ99" i="45"/>
  <c r="AZ214" i="45"/>
  <c r="AU80" i="41"/>
  <c r="AU88" i="41"/>
  <c r="AZ254" i="45"/>
  <c r="AU67" i="41"/>
  <c r="AZ149" i="45"/>
  <c r="AZ154" i="45"/>
  <c r="AU68" i="41"/>
  <c r="AZ194" i="45"/>
  <c r="AU76" i="41"/>
  <c r="AU72" i="41"/>
  <c r="AZ174" i="45"/>
  <c r="AZ119" i="45"/>
  <c r="AU61" i="41"/>
  <c r="AZ219" i="45"/>
  <c r="AU81" i="41"/>
  <c r="AZ29" i="45"/>
  <c r="AU43" i="41"/>
  <c r="AZ164" i="45"/>
  <c r="AU70" i="41"/>
  <c r="AU63" i="41"/>
  <c r="AZ129" i="45"/>
  <c r="AU84" i="41"/>
  <c r="AZ234" i="45"/>
  <c r="AU85" i="41"/>
  <c r="AZ239" i="45"/>
  <c r="BA127" i="45"/>
  <c r="BA128" i="45" s="1"/>
  <c r="BA107" i="45"/>
  <c r="BA108" i="45" s="1"/>
  <c r="BA67" i="45"/>
  <c r="BA68" i="45" s="1"/>
  <c r="BA257" i="45"/>
  <c r="BA258" i="45" s="1"/>
  <c r="BA227" i="45"/>
  <c r="BA228" i="45" s="1"/>
  <c r="BA52" i="45"/>
  <c r="BA53" i="45" s="1"/>
  <c r="BA162" i="45"/>
  <c r="BA163" i="45" s="1"/>
  <c r="BA222" i="45"/>
  <c r="BA223" i="45" s="1"/>
  <c r="BA152" i="45"/>
  <c r="BA153" i="45" s="1"/>
  <c r="BA172" i="45"/>
  <c r="BA173" i="45" s="1"/>
  <c r="BA247" i="45"/>
  <c r="BA248" i="45" s="1"/>
  <c r="BA182" i="45"/>
  <c r="BA183" i="45" s="1"/>
  <c r="BA37" i="45"/>
  <c r="BA38" i="45" s="1"/>
  <c r="BA207" i="45"/>
  <c r="BA208" i="45" s="1"/>
  <c r="BA132" i="45"/>
  <c r="BA133" i="45" s="1"/>
  <c r="BA147" i="45"/>
  <c r="BA148" i="45" s="1"/>
  <c r="BA142" i="45"/>
  <c r="BA143" i="45" s="1"/>
  <c r="BA62" i="45"/>
  <c r="BA63" i="45" s="1"/>
  <c r="BA77" i="45"/>
  <c r="BA78" i="45" s="1"/>
  <c r="BA262" i="45"/>
  <c r="BA263" i="45" s="1"/>
  <c r="BA87" i="45"/>
  <c r="BA88" i="45" s="1"/>
  <c r="BA22" i="45"/>
  <c r="BA23" i="45" s="1"/>
  <c r="BA202" i="45"/>
  <c r="BA203" i="45" s="1"/>
  <c r="BA232" i="45"/>
  <c r="BA233" i="45" s="1"/>
  <c r="BA117" i="45"/>
  <c r="BA118" i="45" s="1"/>
  <c r="BA217" i="45"/>
  <c r="BA218" i="45" s="1"/>
  <c r="BA167" i="45"/>
  <c r="BA168" i="45" s="1"/>
  <c r="BA192" i="45"/>
  <c r="BA193" i="45" s="1"/>
  <c r="BA42" i="45"/>
  <c r="BA43" i="45" s="1"/>
  <c r="BA197" i="45"/>
  <c r="BA198" i="45" s="1"/>
  <c r="BA97" i="45"/>
  <c r="BA98" i="45" s="1"/>
  <c r="BA82" i="45"/>
  <c r="BA83" i="45" s="1"/>
  <c r="BA137" i="45"/>
  <c r="BA138" i="45" s="1"/>
  <c r="BA212" i="45"/>
  <c r="BA213" i="45" s="1"/>
  <c r="BA252" i="45"/>
  <c r="BA253" i="45" s="1"/>
  <c r="BA47" i="45"/>
  <c r="BA48" i="45" s="1"/>
  <c r="BB3" i="45"/>
  <c r="BA92" i="45"/>
  <c r="BA93" i="45" s="1"/>
  <c r="BA17" i="45"/>
  <c r="BA18" i="45" s="1"/>
  <c r="BA27" i="45"/>
  <c r="BA28" i="45" s="1"/>
  <c r="BA242" i="45"/>
  <c r="BA243" i="45" s="1"/>
  <c r="BA122" i="45"/>
  <c r="BA123" i="45" s="1"/>
  <c r="BA32" i="45"/>
  <c r="BA33" i="45" s="1"/>
  <c r="BA157" i="45"/>
  <c r="BA158" i="45" s="1"/>
  <c r="BA187" i="45"/>
  <c r="BA188" i="45" s="1"/>
  <c r="BA102" i="45"/>
  <c r="BA103" i="45" s="1"/>
  <c r="BA57" i="45"/>
  <c r="BA58" i="45" s="1"/>
  <c r="BA237" i="45"/>
  <c r="BA238" i="45" s="1"/>
  <c r="BA177" i="45"/>
  <c r="BA178" i="45" s="1"/>
  <c r="BA7" i="45"/>
  <c r="BA8" i="45" s="1"/>
  <c r="BA72" i="45"/>
  <c r="BA73" i="45" s="1"/>
  <c r="BA12" i="45"/>
  <c r="BA13" i="45" s="1"/>
  <c r="BA112" i="45"/>
  <c r="BA113" i="45" s="1"/>
  <c r="AV37" i="41"/>
  <c r="AZ134" i="45"/>
  <c r="AU64" i="41"/>
  <c r="AZ159" i="45"/>
  <c r="AU69" i="41"/>
  <c r="AU41" i="41"/>
  <c r="AZ19" i="45"/>
  <c r="AU77" i="41"/>
  <c r="AZ199" i="45"/>
  <c r="AU78" i="41"/>
  <c r="AZ204" i="45"/>
  <c r="AZ54" i="45"/>
  <c r="AU48" i="41"/>
  <c r="AZ14" i="45"/>
  <c r="AU40" i="41"/>
  <c r="AZ79" i="45"/>
  <c r="AU53" i="41"/>
  <c r="AU62" i="41"/>
  <c r="AZ124" i="45"/>
  <c r="AZ64" i="45"/>
  <c r="AU50" i="41"/>
  <c r="AU82" i="41"/>
  <c r="AZ224" i="45"/>
  <c r="AZ209" i="45"/>
  <c r="AU79" i="41"/>
  <c r="AU54" i="41"/>
  <c r="AZ84" i="45"/>
  <c r="AZ264" i="45"/>
  <c r="AU90" i="41"/>
  <c r="AZ266" i="45"/>
  <c r="AZ267" i="45" s="1"/>
  <c r="AU60" i="41"/>
  <c r="AZ114" i="45"/>
  <c r="AZ9" i="45"/>
  <c r="AU39" i="41"/>
  <c r="AZ189" i="45"/>
  <c r="AU75" i="41"/>
  <c r="AZ69" i="45"/>
  <c r="AU51" i="41"/>
  <c r="AU55" i="41"/>
  <c r="AZ89" i="45"/>
  <c r="AZ179" i="45"/>
  <c r="AU73" i="41"/>
  <c r="AT92" i="41"/>
  <c r="AT93" i="41" s="1"/>
  <c r="BA14" i="45" l="1"/>
  <c r="AV40" i="41"/>
  <c r="AV43" i="41"/>
  <c r="BA29" i="45"/>
  <c r="BA194" i="45"/>
  <c r="AV76" i="41"/>
  <c r="BA266" i="45"/>
  <c r="BA267" i="45" s="1"/>
  <c r="BA264" i="45"/>
  <c r="AV90" i="41"/>
  <c r="AV89" i="41"/>
  <c r="BA259" i="45"/>
  <c r="AU92" i="41"/>
  <c r="AU93" i="41" s="1"/>
  <c r="BA74" i="45"/>
  <c r="AV52" i="41"/>
  <c r="BA59" i="45"/>
  <c r="AV49" i="41"/>
  <c r="BA34" i="45"/>
  <c r="AV44" i="41"/>
  <c r="BA19" i="45"/>
  <c r="AV41" i="41"/>
  <c r="BA254" i="45"/>
  <c r="AV88" i="41"/>
  <c r="AV57" i="41"/>
  <c r="BA99" i="45"/>
  <c r="BA169" i="45"/>
  <c r="AV71" i="41"/>
  <c r="BA204" i="45"/>
  <c r="AV78" i="41"/>
  <c r="BA79" i="45"/>
  <c r="AV53" i="41"/>
  <c r="AV64" i="41"/>
  <c r="BA134" i="45"/>
  <c r="BA249" i="45"/>
  <c r="AV87" i="41"/>
  <c r="AV70" i="41"/>
  <c r="BA164" i="45"/>
  <c r="BA69" i="45"/>
  <c r="AV51" i="41"/>
  <c r="BA159" i="45"/>
  <c r="AV69" i="41"/>
  <c r="AV54" i="41"/>
  <c r="BA84" i="45"/>
  <c r="AV84" i="41"/>
  <c r="BA234" i="45"/>
  <c r="AV67" i="41"/>
  <c r="BA149" i="45"/>
  <c r="AV82" i="41"/>
  <c r="BA224" i="45"/>
  <c r="BA9" i="45"/>
  <c r="AV39" i="41"/>
  <c r="AV58" i="41"/>
  <c r="BA104" i="45"/>
  <c r="AV62" i="41"/>
  <c r="BA124" i="45"/>
  <c r="AV56" i="41"/>
  <c r="BA94" i="45"/>
  <c r="AV80" i="41"/>
  <c r="BA214" i="45"/>
  <c r="BA199" i="45"/>
  <c r="AV77" i="41"/>
  <c r="AV81" i="41"/>
  <c r="BA219" i="45"/>
  <c r="BA24" i="45"/>
  <c r="AV42" i="41"/>
  <c r="BA64" i="45"/>
  <c r="AV50" i="41"/>
  <c r="AV79" i="41"/>
  <c r="BA209" i="45"/>
  <c r="AV72" i="41"/>
  <c r="BA174" i="45"/>
  <c r="BA54" i="45"/>
  <c r="AV48" i="41"/>
  <c r="BA109" i="45"/>
  <c r="AV59" i="41"/>
  <c r="AV85" i="41"/>
  <c r="BA239" i="45"/>
  <c r="BA49" i="45"/>
  <c r="AV47" i="41"/>
  <c r="AV74" i="41"/>
  <c r="BA184" i="45"/>
  <c r="AV60" i="41"/>
  <c r="BA114" i="45"/>
  <c r="BA179" i="45"/>
  <c r="AV73" i="41"/>
  <c r="BA189" i="45"/>
  <c r="AV75" i="41"/>
  <c r="AV86" i="41"/>
  <c r="BA244" i="45"/>
  <c r="BB257" i="45"/>
  <c r="BB258" i="45" s="1"/>
  <c r="BB67" i="45"/>
  <c r="BB68" i="45" s="1"/>
  <c r="BB127" i="45"/>
  <c r="BB128" i="45" s="1"/>
  <c r="BB112" i="45"/>
  <c r="BB113" i="45" s="1"/>
  <c r="BB167" i="45"/>
  <c r="BB168" i="45" s="1"/>
  <c r="AW37" i="41"/>
  <c r="BB252" i="45"/>
  <c r="BB253" i="45" s="1"/>
  <c r="BB37" i="45"/>
  <c r="BB38" i="45" s="1"/>
  <c r="BB237" i="45"/>
  <c r="BB238" i="45" s="1"/>
  <c r="BB12" i="45"/>
  <c r="BB13" i="45" s="1"/>
  <c r="BB232" i="45"/>
  <c r="BB233" i="45" s="1"/>
  <c r="BB117" i="45"/>
  <c r="BB118" i="45" s="1"/>
  <c r="BB162" i="45"/>
  <c r="BB163" i="45" s="1"/>
  <c r="BB77" i="45"/>
  <c r="BB78" i="45" s="1"/>
  <c r="BB177" i="45"/>
  <c r="BB178" i="45" s="1"/>
  <c r="BB197" i="45"/>
  <c r="BB198" i="45" s="1"/>
  <c r="BB247" i="45"/>
  <c r="BB248" i="45" s="1"/>
  <c r="BB242" i="45"/>
  <c r="BB243" i="45" s="1"/>
  <c r="BB227" i="45"/>
  <c r="BB228" i="45" s="1"/>
  <c r="BB27" i="45"/>
  <c r="BB28" i="45" s="1"/>
  <c r="BB172" i="45"/>
  <c r="BB173" i="45" s="1"/>
  <c r="BB47" i="45"/>
  <c r="BB48" i="45" s="1"/>
  <c r="BB202" i="45"/>
  <c r="BB203" i="45" s="1"/>
  <c r="BB222" i="45"/>
  <c r="BB223" i="45" s="1"/>
  <c r="BB217" i="45"/>
  <c r="BB218" i="45" s="1"/>
  <c r="BB142" i="45"/>
  <c r="BB143" i="45" s="1"/>
  <c r="BB52" i="45"/>
  <c r="BB53" i="45" s="1"/>
  <c r="BB87" i="45"/>
  <c r="BB88" i="45" s="1"/>
  <c r="BB62" i="45"/>
  <c r="BB63" i="45" s="1"/>
  <c r="BB147" i="45"/>
  <c r="BB148" i="45" s="1"/>
  <c r="BB22" i="45"/>
  <c r="BB23" i="45" s="1"/>
  <c r="BB207" i="45"/>
  <c r="BB208" i="45" s="1"/>
  <c r="BB157" i="45"/>
  <c r="BB158" i="45" s="1"/>
  <c r="BB72" i="45"/>
  <c r="BB73" i="45" s="1"/>
  <c r="BB107" i="45"/>
  <c r="BB108" i="45" s="1"/>
  <c r="BB7" i="45"/>
  <c r="BB8" i="45" s="1"/>
  <c r="BB17" i="45"/>
  <c r="BB18" i="45" s="1"/>
  <c r="BB32" i="45"/>
  <c r="BB33" i="45" s="1"/>
  <c r="BB187" i="45"/>
  <c r="BB188" i="45" s="1"/>
  <c r="BB152" i="45"/>
  <c r="BB153" i="45" s="1"/>
  <c r="BB57" i="45"/>
  <c r="BB58" i="45" s="1"/>
  <c r="BB42" i="45"/>
  <c r="BB43" i="45" s="1"/>
  <c r="BB212" i="45"/>
  <c r="BB213" i="45" s="1"/>
  <c r="BB262" i="45"/>
  <c r="BB263" i="45" s="1"/>
  <c r="BB102" i="45"/>
  <c r="BB103" i="45" s="1"/>
  <c r="BB137" i="45"/>
  <c r="BB138" i="45" s="1"/>
  <c r="BB132" i="45"/>
  <c r="BB133" i="45" s="1"/>
  <c r="BB192" i="45"/>
  <c r="BB193" i="45" s="1"/>
  <c r="BC3" i="45"/>
  <c r="BB92" i="45"/>
  <c r="BB93" i="45" s="1"/>
  <c r="BB182" i="45"/>
  <c r="BB183" i="45" s="1"/>
  <c r="BB97" i="45"/>
  <c r="BB98" i="45" s="1"/>
  <c r="BB122" i="45"/>
  <c r="BB123" i="45" s="1"/>
  <c r="BB82" i="45"/>
  <c r="BB83" i="45" s="1"/>
  <c r="AV65" i="41"/>
  <c r="BA139" i="45"/>
  <c r="AV46" i="41"/>
  <c r="BA44" i="45"/>
  <c r="BA119" i="45"/>
  <c r="AV61" i="41"/>
  <c r="AV55" i="41"/>
  <c r="BA89" i="45"/>
  <c r="AV66" i="41"/>
  <c r="BA144" i="45"/>
  <c r="AV45" i="41"/>
  <c r="BA39" i="45"/>
  <c r="BA154" i="45"/>
  <c r="AV68" i="41"/>
  <c r="BA229" i="45"/>
  <c r="AV83" i="41"/>
  <c r="AV63" i="41"/>
  <c r="BA129" i="45"/>
  <c r="BB194" i="45" l="1"/>
  <c r="AW76" i="41"/>
  <c r="AW39" i="41"/>
  <c r="BB9" i="45"/>
  <c r="BB209" i="45"/>
  <c r="AW79" i="41"/>
  <c r="BB29" i="45"/>
  <c r="AW43" i="41"/>
  <c r="BB39" i="45"/>
  <c r="AW45" i="41"/>
  <c r="AW74" i="41"/>
  <c r="BB184" i="45"/>
  <c r="AW64" i="41"/>
  <c r="BB134" i="45"/>
  <c r="AW80" i="41"/>
  <c r="BB214" i="45"/>
  <c r="AW75" i="41"/>
  <c r="BB189" i="45"/>
  <c r="AW59" i="41"/>
  <c r="BB109" i="45"/>
  <c r="BB24" i="45"/>
  <c r="AW42" i="41"/>
  <c r="BB54" i="45"/>
  <c r="AW48" i="41"/>
  <c r="BB204" i="45"/>
  <c r="AW78" i="41"/>
  <c r="AW83" i="41"/>
  <c r="BB229" i="45"/>
  <c r="BB179" i="45"/>
  <c r="AW73" i="41"/>
  <c r="BB234" i="45"/>
  <c r="AW84" i="41"/>
  <c r="BB254" i="45"/>
  <c r="AW88" i="41"/>
  <c r="AW63" i="41"/>
  <c r="BB129" i="45"/>
  <c r="BB266" i="45"/>
  <c r="BB267" i="45" s="1"/>
  <c r="AW90" i="41"/>
  <c r="BB264" i="45"/>
  <c r="AW55" i="41"/>
  <c r="BB89" i="45"/>
  <c r="BB199" i="45"/>
  <c r="AW77" i="41"/>
  <c r="BB114" i="45"/>
  <c r="AW60" i="41"/>
  <c r="BB84" i="45"/>
  <c r="AW54" i="41"/>
  <c r="BB94" i="45"/>
  <c r="AW56" i="41"/>
  <c r="AW65" i="41"/>
  <c r="BB139" i="45"/>
  <c r="AW46" i="41"/>
  <c r="BB44" i="45"/>
  <c r="AW44" i="41"/>
  <c r="BB34" i="45"/>
  <c r="AW52" i="41"/>
  <c r="BB74" i="45"/>
  <c r="AW67" i="41"/>
  <c r="BB149" i="45"/>
  <c r="AW66" i="41"/>
  <c r="BB144" i="45"/>
  <c r="BB49" i="45"/>
  <c r="AW47" i="41"/>
  <c r="BB244" i="45"/>
  <c r="AW86" i="41"/>
  <c r="AW53" i="41"/>
  <c r="BB79" i="45"/>
  <c r="BB14" i="45"/>
  <c r="AW40" i="41"/>
  <c r="AW51" i="41"/>
  <c r="BB69" i="45"/>
  <c r="AV92" i="41"/>
  <c r="AV93" i="41" s="1"/>
  <c r="AW57" i="41"/>
  <c r="BB99" i="45"/>
  <c r="BB154" i="45"/>
  <c r="AW68" i="41"/>
  <c r="BB224" i="45"/>
  <c r="AW82" i="41"/>
  <c r="AW61" i="41"/>
  <c r="BB119" i="45"/>
  <c r="BB124" i="45"/>
  <c r="AW62" i="41"/>
  <c r="BC142" i="45"/>
  <c r="BC143" i="45" s="1"/>
  <c r="BC67" i="45"/>
  <c r="BC68" i="45" s="1"/>
  <c r="BC167" i="45"/>
  <c r="BC168" i="45" s="1"/>
  <c r="BC137" i="45"/>
  <c r="BC138" i="45" s="1"/>
  <c r="BC212" i="45"/>
  <c r="BC213" i="45" s="1"/>
  <c r="BC262" i="45"/>
  <c r="BC263" i="45" s="1"/>
  <c r="BC252" i="45"/>
  <c r="BC253" i="45" s="1"/>
  <c r="BC257" i="45"/>
  <c r="BC258" i="45" s="1"/>
  <c r="AX37" i="41"/>
  <c r="BC12" i="45"/>
  <c r="BC13" i="45" s="1"/>
  <c r="BC92" i="45"/>
  <c r="BC93" i="45" s="1"/>
  <c r="BC177" i="45"/>
  <c r="BC178" i="45" s="1"/>
  <c r="BC57" i="45"/>
  <c r="BC58" i="45" s="1"/>
  <c r="BC117" i="45"/>
  <c r="BC118" i="45" s="1"/>
  <c r="BC147" i="45"/>
  <c r="BC148" i="45" s="1"/>
  <c r="BC192" i="45"/>
  <c r="BC193" i="45" s="1"/>
  <c r="BC17" i="45"/>
  <c r="BC18" i="45" s="1"/>
  <c r="BC52" i="45"/>
  <c r="BC53" i="45" s="1"/>
  <c r="BC87" i="45"/>
  <c r="BC88" i="45" s="1"/>
  <c r="BC62" i="45"/>
  <c r="BC63" i="45" s="1"/>
  <c r="BC182" i="45"/>
  <c r="BC183" i="45" s="1"/>
  <c r="BC162" i="45"/>
  <c r="BC163" i="45" s="1"/>
  <c r="BC222" i="45"/>
  <c r="BC223" i="45" s="1"/>
  <c r="BC202" i="45"/>
  <c r="BC203" i="45" s="1"/>
  <c r="BD3" i="45"/>
  <c r="BC232" i="45"/>
  <c r="BC233" i="45" s="1"/>
  <c r="BC112" i="45"/>
  <c r="BC113" i="45" s="1"/>
  <c r="BC152" i="45"/>
  <c r="BC153" i="45" s="1"/>
  <c r="BC7" i="45"/>
  <c r="BC8" i="45" s="1"/>
  <c r="BC187" i="45"/>
  <c r="BC188" i="45" s="1"/>
  <c r="BC237" i="45"/>
  <c r="BC238" i="45" s="1"/>
  <c r="BC27" i="45"/>
  <c r="BC28" i="45" s="1"/>
  <c r="BC132" i="45"/>
  <c r="BC133" i="45" s="1"/>
  <c r="BC107" i="45"/>
  <c r="BC108" i="45" s="1"/>
  <c r="BC197" i="45"/>
  <c r="BC198" i="45" s="1"/>
  <c r="BC242" i="45"/>
  <c r="BC243" i="45" s="1"/>
  <c r="BC37" i="45"/>
  <c r="BC38" i="45" s="1"/>
  <c r="BC122" i="45"/>
  <c r="BC123" i="45" s="1"/>
  <c r="BC82" i="45"/>
  <c r="BC83" i="45" s="1"/>
  <c r="BC227" i="45"/>
  <c r="BC228" i="45" s="1"/>
  <c r="BC47" i="45"/>
  <c r="BC48" i="45" s="1"/>
  <c r="BC127" i="45"/>
  <c r="BC128" i="45" s="1"/>
  <c r="BC157" i="45"/>
  <c r="BC158" i="45" s="1"/>
  <c r="BC247" i="45"/>
  <c r="BC248" i="45" s="1"/>
  <c r="BC172" i="45"/>
  <c r="BC173" i="45" s="1"/>
  <c r="BC102" i="45"/>
  <c r="BC103" i="45" s="1"/>
  <c r="BC42" i="45"/>
  <c r="BC43" i="45" s="1"/>
  <c r="BC207" i="45"/>
  <c r="BC208" i="45" s="1"/>
  <c r="BC72" i="45"/>
  <c r="BC73" i="45" s="1"/>
  <c r="BC77" i="45"/>
  <c r="BC78" i="45" s="1"/>
  <c r="BC32" i="45"/>
  <c r="BC33" i="45" s="1"/>
  <c r="BC97" i="45"/>
  <c r="BC98" i="45" s="1"/>
  <c r="BC217" i="45"/>
  <c r="BC218" i="45" s="1"/>
  <c r="BC22" i="45"/>
  <c r="BC23" i="45" s="1"/>
  <c r="AW58" i="41"/>
  <c r="BB104" i="45"/>
  <c r="BB59" i="45"/>
  <c r="AW49" i="41"/>
  <c r="BB19" i="45"/>
  <c r="AW41" i="41"/>
  <c r="BB159" i="45"/>
  <c r="AW69" i="41"/>
  <c r="BB64" i="45"/>
  <c r="AW50" i="41"/>
  <c r="BB219" i="45"/>
  <c r="AW81" i="41"/>
  <c r="AW72" i="41"/>
  <c r="BB174" i="45"/>
  <c r="BB249" i="45"/>
  <c r="AW87" i="41"/>
  <c r="AW70" i="41"/>
  <c r="BB164" i="45"/>
  <c r="AW85" i="41"/>
  <c r="BB239" i="45"/>
  <c r="AW71" i="41"/>
  <c r="BB169" i="45"/>
  <c r="AW89" i="41"/>
  <c r="BB259" i="45"/>
  <c r="BC104" i="45" l="1"/>
  <c r="AX58" i="41"/>
  <c r="BC109" i="45"/>
  <c r="AX59" i="41"/>
  <c r="AX70" i="41"/>
  <c r="BC164" i="45"/>
  <c r="AX40" i="41"/>
  <c r="BC14" i="45"/>
  <c r="BC219" i="45"/>
  <c r="AX81" i="41"/>
  <c r="AX52" i="41"/>
  <c r="BC74" i="45"/>
  <c r="BC174" i="45"/>
  <c r="AX72" i="41"/>
  <c r="AX47" i="41"/>
  <c r="BC49" i="45"/>
  <c r="AX45" i="41"/>
  <c r="BC39" i="45"/>
  <c r="AX64" i="41"/>
  <c r="BC134" i="45"/>
  <c r="AX39" i="41"/>
  <c r="BC9" i="45"/>
  <c r="BD167" i="45"/>
  <c r="BD168" i="45" s="1"/>
  <c r="BD182" i="45"/>
  <c r="BD183" i="45" s="1"/>
  <c r="BD152" i="45"/>
  <c r="BD153" i="45" s="1"/>
  <c r="BD232" i="45"/>
  <c r="BD233" i="45" s="1"/>
  <c r="BD117" i="45"/>
  <c r="BD118" i="45" s="1"/>
  <c r="BD227" i="45"/>
  <c r="BD228" i="45" s="1"/>
  <c r="BD57" i="45"/>
  <c r="BD58" i="45" s="1"/>
  <c r="BD207" i="45"/>
  <c r="BD208" i="45" s="1"/>
  <c r="BD127" i="45"/>
  <c r="BD128" i="45" s="1"/>
  <c r="BD12" i="45"/>
  <c r="BD13" i="45" s="1"/>
  <c r="BD32" i="45"/>
  <c r="BD33" i="45" s="1"/>
  <c r="BD197" i="45"/>
  <c r="BD198" i="45" s="1"/>
  <c r="BD77" i="45"/>
  <c r="BD78" i="45" s="1"/>
  <c r="BD132" i="45"/>
  <c r="BD133" i="45" s="1"/>
  <c r="BD27" i="45"/>
  <c r="BD28" i="45" s="1"/>
  <c r="BD47" i="45"/>
  <c r="BD48" i="45" s="1"/>
  <c r="BD42" i="45"/>
  <c r="BD43" i="45" s="1"/>
  <c r="BD62" i="45"/>
  <c r="BD63" i="45" s="1"/>
  <c r="BD52" i="45"/>
  <c r="BD53" i="45" s="1"/>
  <c r="BD102" i="45"/>
  <c r="BD103" i="45" s="1"/>
  <c r="BE3" i="45"/>
  <c r="BD202" i="45"/>
  <c r="BD203" i="45" s="1"/>
  <c r="AY37" i="41"/>
  <c r="BD187" i="45"/>
  <c r="BD188" i="45" s="1"/>
  <c r="BD237" i="45"/>
  <c r="BD238" i="45" s="1"/>
  <c r="BD157" i="45"/>
  <c r="BD158" i="45" s="1"/>
  <c r="BD22" i="45"/>
  <c r="BD23" i="45" s="1"/>
  <c r="BD257" i="45"/>
  <c r="BD258" i="45" s="1"/>
  <c r="BD97" i="45"/>
  <c r="BD98" i="45" s="1"/>
  <c r="BD87" i="45"/>
  <c r="BD88" i="45" s="1"/>
  <c r="BD162" i="45"/>
  <c r="BD163" i="45" s="1"/>
  <c r="BD212" i="45"/>
  <c r="BD213" i="45" s="1"/>
  <c r="BD82" i="45"/>
  <c r="BD83" i="45" s="1"/>
  <c r="BD17" i="45"/>
  <c r="BD18" i="45" s="1"/>
  <c r="BD222" i="45"/>
  <c r="BD223" i="45" s="1"/>
  <c r="BD107" i="45"/>
  <c r="BD108" i="45" s="1"/>
  <c r="BD147" i="45"/>
  <c r="BD148" i="45" s="1"/>
  <c r="BD72" i="45"/>
  <c r="BD73" i="45" s="1"/>
  <c r="BD192" i="45"/>
  <c r="BD193" i="45" s="1"/>
  <c r="BD112" i="45"/>
  <c r="BD113" i="45" s="1"/>
  <c r="BD172" i="45"/>
  <c r="BD173" i="45" s="1"/>
  <c r="BD137" i="45"/>
  <c r="BD138" i="45" s="1"/>
  <c r="BD252" i="45"/>
  <c r="BD253" i="45" s="1"/>
  <c r="BD217" i="45"/>
  <c r="BD218" i="45" s="1"/>
  <c r="BD177" i="45"/>
  <c r="BD178" i="45" s="1"/>
  <c r="BD7" i="45"/>
  <c r="BD8" i="45" s="1"/>
  <c r="BD92" i="45"/>
  <c r="BD93" i="45" s="1"/>
  <c r="BD67" i="45"/>
  <c r="BD68" i="45" s="1"/>
  <c r="BD122" i="45"/>
  <c r="BD123" i="45" s="1"/>
  <c r="BD242" i="45"/>
  <c r="BD243" i="45" s="1"/>
  <c r="BD262" i="45"/>
  <c r="BD263" i="45" s="1"/>
  <c r="BD247" i="45"/>
  <c r="BD248" i="45" s="1"/>
  <c r="BD142" i="45"/>
  <c r="BD143" i="45" s="1"/>
  <c r="BD37" i="45"/>
  <c r="BD38" i="45" s="1"/>
  <c r="AX74" i="41"/>
  <c r="BC184" i="45"/>
  <c r="AX41" i="41"/>
  <c r="BC19" i="45"/>
  <c r="BC59" i="45"/>
  <c r="AX49" i="41"/>
  <c r="AX80" i="41"/>
  <c r="BC214" i="45"/>
  <c r="AX66" i="41"/>
  <c r="BC144" i="45"/>
  <c r="AW92" i="41"/>
  <c r="AW93" i="41" s="1"/>
  <c r="BC24" i="45"/>
  <c r="AX42" i="41"/>
  <c r="BC129" i="45"/>
  <c r="AX63" i="41"/>
  <c r="BC189" i="45"/>
  <c r="AX75" i="41"/>
  <c r="AX84" i="41"/>
  <c r="BC234" i="45"/>
  <c r="AX61" i="41"/>
  <c r="BC119" i="45"/>
  <c r="AX90" i="41"/>
  <c r="BC264" i="45"/>
  <c r="BC266" i="45"/>
  <c r="BC267" i="45" s="1"/>
  <c r="BC69" i="45"/>
  <c r="AX51" i="41"/>
  <c r="BC99" i="45"/>
  <c r="AX57" i="41"/>
  <c r="BC209" i="45"/>
  <c r="AX79" i="41"/>
  <c r="BC249" i="45"/>
  <c r="AX87" i="41"/>
  <c r="BC229" i="45"/>
  <c r="AX83" i="41"/>
  <c r="AX86" i="41"/>
  <c r="BC244" i="45"/>
  <c r="AX43" i="41"/>
  <c r="BC29" i="45"/>
  <c r="BC154" i="45"/>
  <c r="AX68" i="41"/>
  <c r="AX78" i="41"/>
  <c r="BC204" i="45"/>
  <c r="AX50" i="41"/>
  <c r="BC64" i="45"/>
  <c r="BC194" i="45"/>
  <c r="AX76" i="41"/>
  <c r="AX73" i="41"/>
  <c r="BC179" i="45"/>
  <c r="BC259" i="45"/>
  <c r="AX89" i="41"/>
  <c r="BC139" i="45"/>
  <c r="AX65" i="41"/>
  <c r="BC79" i="45"/>
  <c r="AX53" i="41"/>
  <c r="BC124" i="45"/>
  <c r="AX62" i="41"/>
  <c r="AX48" i="41"/>
  <c r="BC54" i="45"/>
  <c r="AX44" i="41"/>
  <c r="BC34" i="45"/>
  <c r="BC44" i="45"/>
  <c r="AX46" i="41"/>
  <c r="BC159" i="45"/>
  <c r="AX69" i="41"/>
  <c r="AX54" i="41"/>
  <c r="BC84" i="45"/>
  <c r="AX77" i="41"/>
  <c r="BC199" i="45"/>
  <c r="AX85" i="41"/>
  <c r="BC239" i="45"/>
  <c r="BC114" i="45"/>
  <c r="AX60" i="41"/>
  <c r="AX82" i="41"/>
  <c r="BC224" i="45"/>
  <c r="AX55" i="41"/>
  <c r="BC89" i="45"/>
  <c r="BC149" i="45"/>
  <c r="AX67" i="41"/>
  <c r="AX56" i="41"/>
  <c r="BC94" i="45"/>
  <c r="AX88" i="41"/>
  <c r="BC254" i="45"/>
  <c r="BC169" i="45"/>
  <c r="AX71" i="41"/>
  <c r="BD244" i="45" l="1"/>
  <c r="AY86" i="41"/>
  <c r="BD139" i="45"/>
  <c r="AY65" i="41"/>
  <c r="AY41" i="41"/>
  <c r="BD19" i="45"/>
  <c r="AY69" i="41"/>
  <c r="BD159" i="45"/>
  <c r="AY50" i="41"/>
  <c r="BD64" i="45"/>
  <c r="BD14" i="45"/>
  <c r="AY40" i="41"/>
  <c r="BD229" i="45"/>
  <c r="AY83" i="41"/>
  <c r="BD144" i="45"/>
  <c r="AY66" i="41"/>
  <c r="BD124" i="45"/>
  <c r="AY62" i="41"/>
  <c r="AY73" i="41"/>
  <c r="BD179" i="45"/>
  <c r="AY72" i="41"/>
  <c r="BD174" i="45"/>
  <c r="AY67" i="41"/>
  <c r="BD149" i="45"/>
  <c r="AY54" i="41"/>
  <c r="BD84" i="45"/>
  <c r="BD99" i="45"/>
  <c r="AY57" i="41"/>
  <c r="BD239" i="45"/>
  <c r="AY85" i="41"/>
  <c r="BE202" i="45"/>
  <c r="BE203" i="45" s="1"/>
  <c r="BE237" i="45"/>
  <c r="BE238" i="45" s="1"/>
  <c r="BE252" i="45"/>
  <c r="BE253" i="45" s="1"/>
  <c r="BE137" i="45"/>
  <c r="BE138" i="45" s="1"/>
  <c r="BE132" i="45"/>
  <c r="BE133" i="45" s="1"/>
  <c r="BE92" i="45"/>
  <c r="BE93" i="45" s="1"/>
  <c r="BE182" i="45"/>
  <c r="BE183" i="45" s="1"/>
  <c r="BE157" i="45"/>
  <c r="BE158" i="45" s="1"/>
  <c r="BE177" i="45"/>
  <c r="BE178" i="45" s="1"/>
  <c r="BE247" i="45"/>
  <c r="BE248" i="45" s="1"/>
  <c r="BE227" i="45"/>
  <c r="BE228" i="45" s="1"/>
  <c r="BE87" i="45"/>
  <c r="BE88" i="45" s="1"/>
  <c r="BE187" i="45"/>
  <c r="BE188" i="45" s="1"/>
  <c r="BE42" i="45"/>
  <c r="BE43" i="45" s="1"/>
  <c r="BE257" i="45"/>
  <c r="BE258" i="45" s="1"/>
  <c r="BE7" i="45"/>
  <c r="BE8" i="45" s="1"/>
  <c r="BE32" i="45"/>
  <c r="BE33" i="45" s="1"/>
  <c r="BE217" i="45"/>
  <c r="BE218" i="45" s="1"/>
  <c r="BF3" i="45"/>
  <c r="BE57" i="45"/>
  <c r="BE58" i="45" s="1"/>
  <c r="BE72" i="45"/>
  <c r="BE73" i="45" s="1"/>
  <c r="BE47" i="45"/>
  <c r="BE48" i="45" s="1"/>
  <c r="BE27" i="45"/>
  <c r="BE28" i="45" s="1"/>
  <c r="BE22" i="45"/>
  <c r="BE23" i="45" s="1"/>
  <c r="BE152" i="45"/>
  <c r="BE153" i="45" s="1"/>
  <c r="BE107" i="45"/>
  <c r="BE108" i="45" s="1"/>
  <c r="BE212" i="45"/>
  <c r="BE213" i="45" s="1"/>
  <c r="BE167" i="45"/>
  <c r="BE168" i="45" s="1"/>
  <c r="BE77" i="45"/>
  <c r="BE78" i="45" s="1"/>
  <c r="BE172" i="45"/>
  <c r="BE173" i="45" s="1"/>
  <c r="BE12" i="45"/>
  <c r="BE13" i="45" s="1"/>
  <c r="BE52" i="45"/>
  <c r="BE53" i="45" s="1"/>
  <c r="BE142" i="45"/>
  <c r="BE143" i="45" s="1"/>
  <c r="BE207" i="45"/>
  <c r="BE208" i="45" s="1"/>
  <c r="BE82" i="45"/>
  <c r="BE83" i="45" s="1"/>
  <c r="BE17" i="45"/>
  <c r="BE18" i="45" s="1"/>
  <c r="BE122" i="45"/>
  <c r="BE123" i="45" s="1"/>
  <c r="BE192" i="45"/>
  <c r="BE193" i="45" s="1"/>
  <c r="BE262" i="45"/>
  <c r="BE263" i="45" s="1"/>
  <c r="BE127" i="45"/>
  <c r="BE128" i="45" s="1"/>
  <c r="BE242" i="45"/>
  <c r="BE243" i="45" s="1"/>
  <c r="BE97" i="45"/>
  <c r="BE98" i="45" s="1"/>
  <c r="BE147" i="45"/>
  <c r="BE148" i="45" s="1"/>
  <c r="BE112" i="45"/>
  <c r="BE113" i="45" s="1"/>
  <c r="BE102" i="45"/>
  <c r="BE103" i="45" s="1"/>
  <c r="BE117" i="45"/>
  <c r="BE118" i="45" s="1"/>
  <c r="BE232" i="45"/>
  <c r="BE233" i="45" s="1"/>
  <c r="BE162" i="45"/>
  <c r="BE163" i="45" s="1"/>
  <c r="BE67" i="45"/>
  <c r="BE68" i="45" s="1"/>
  <c r="BE197" i="45"/>
  <c r="BE198" i="45" s="1"/>
  <c r="AZ37" i="41"/>
  <c r="BE62" i="45"/>
  <c r="BE63" i="45" s="1"/>
  <c r="BE222" i="45"/>
  <c r="BE223" i="45" s="1"/>
  <c r="BE37" i="45"/>
  <c r="BE38" i="45" s="1"/>
  <c r="AY46" i="41"/>
  <c r="BD44" i="45"/>
  <c r="AY53" i="41"/>
  <c r="BD79" i="45"/>
  <c r="AY63" i="41"/>
  <c r="BD129" i="45"/>
  <c r="BD119" i="45"/>
  <c r="AY61" i="41"/>
  <c r="AY71" i="41"/>
  <c r="BD169" i="45"/>
  <c r="BD9" i="45"/>
  <c r="AY39" i="41"/>
  <c r="BD74" i="45"/>
  <c r="AY52" i="41"/>
  <c r="BD89" i="45"/>
  <c r="AY55" i="41"/>
  <c r="AY78" i="41"/>
  <c r="BD204" i="45"/>
  <c r="BD134" i="45"/>
  <c r="AY64" i="41"/>
  <c r="BD184" i="45"/>
  <c r="AY74" i="41"/>
  <c r="BD249" i="45"/>
  <c r="AY87" i="41"/>
  <c r="AY51" i="41"/>
  <c r="BD69" i="45"/>
  <c r="AY81" i="41"/>
  <c r="BD219" i="45"/>
  <c r="AY60" i="41"/>
  <c r="BD114" i="45"/>
  <c r="BD109" i="45"/>
  <c r="AY59" i="41"/>
  <c r="AY80" i="41"/>
  <c r="BD214" i="45"/>
  <c r="AY89" i="41"/>
  <c r="BD259" i="45"/>
  <c r="BD189" i="45"/>
  <c r="AY75" i="41"/>
  <c r="AY58" i="41"/>
  <c r="BD104" i="45"/>
  <c r="BD49" i="45"/>
  <c r="AY47" i="41"/>
  <c r="BD199" i="45"/>
  <c r="AY77" i="41"/>
  <c r="AY79" i="41"/>
  <c r="BD209" i="45"/>
  <c r="AY84" i="41"/>
  <c r="BD234" i="45"/>
  <c r="BD39" i="45"/>
  <c r="AY45" i="41"/>
  <c r="AY90" i="41"/>
  <c r="BD264" i="45"/>
  <c r="BD266" i="45"/>
  <c r="BD267" i="45" s="1"/>
  <c r="AY56" i="41"/>
  <c r="BD94" i="45"/>
  <c r="BD254" i="45"/>
  <c r="AY88" i="41"/>
  <c r="AY76" i="41"/>
  <c r="BD194" i="45"/>
  <c r="BD224" i="45"/>
  <c r="AY82" i="41"/>
  <c r="BD164" i="45"/>
  <c r="AY70" i="41"/>
  <c r="BD24" i="45"/>
  <c r="AY42" i="41"/>
  <c r="BD54" i="45"/>
  <c r="AY48" i="41"/>
  <c r="AY43" i="41"/>
  <c r="BD29" i="45"/>
  <c r="AY44" i="41"/>
  <c r="BD34" i="45"/>
  <c r="AY49" i="41"/>
  <c r="BD59" i="45"/>
  <c r="BD154" i="45"/>
  <c r="AY68" i="41"/>
  <c r="AX92" i="41"/>
  <c r="AX93" i="41" s="1"/>
  <c r="BE224" i="45" l="1"/>
  <c r="AZ82" i="41"/>
  <c r="AZ86" i="41"/>
  <c r="BE244" i="45"/>
  <c r="BE144" i="45"/>
  <c r="AZ66" i="41"/>
  <c r="BE154" i="45"/>
  <c r="AZ68" i="41"/>
  <c r="AZ44" i="41"/>
  <c r="BE34" i="45"/>
  <c r="BE179" i="45"/>
  <c r="AZ73" i="41"/>
  <c r="AZ64" i="41"/>
  <c r="BE134" i="45"/>
  <c r="AZ50" i="41"/>
  <c r="BE64" i="45"/>
  <c r="AZ60" i="41"/>
  <c r="BE114" i="45"/>
  <c r="BE19" i="45"/>
  <c r="AZ41" i="41"/>
  <c r="BE169" i="45"/>
  <c r="AZ71" i="41"/>
  <c r="AZ49" i="41"/>
  <c r="BE59" i="45"/>
  <c r="BE89" i="45"/>
  <c r="AZ55" i="41"/>
  <c r="BE139" i="45"/>
  <c r="AZ65" i="41"/>
  <c r="AY92" i="41"/>
  <c r="AY93" i="41" s="1"/>
  <c r="AZ45" i="41"/>
  <c r="BE39" i="45"/>
  <c r="AZ77" i="41"/>
  <c r="BE199" i="45"/>
  <c r="AZ61" i="41"/>
  <c r="BE119" i="45"/>
  <c r="BE99" i="45"/>
  <c r="AZ57" i="41"/>
  <c r="BE194" i="45"/>
  <c r="AZ76" i="41"/>
  <c r="AZ79" i="41"/>
  <c r="BE209" i="45"/>
  <c r="AZ72" i="41"/>
  <c r="BE174" i="45"/>
  <c r="AZ59" i="41"/>
  <c r="BE109" i="45"/>
  <c r="AZ47" i="41"/>
  <c r="BE49" i="45"/>
  <c r="BE219" i="45"/>
  <c r="AZ81" i="41"/>
  <c r="BE44" i="45"/>
  <c r="AZ46" i="41"/>
  <c r="AZ87" i="41"/>
  <c r="BE249" i="45"/>
  <c r="BE94" i="45"/>
  <c r="AZ56" i="41"/>
  <c r="AZ85" i="41"/>
  <c r="BE239" i="45"/>
  <c r="AZ51" i="41"/>
  <c r="BE69" i="45"/>
  <c r="BE104" i="45"/>
  <c r="AZ58" i="41"/>
  <c r="AZ62" i="41"/>
  <c r="BE124" i="45"/>
  <c r="AZ53" i="41"/>
  <c r="BE79" i="45"/>
  <c r="BE74" i="45"/>
  <c r="AZ52" i="41"/>
  <c r="BE189" i="45"/>
  <c r="AZ75" i="41"/>
  <c r="AZ78" i="41"/>
  <c r="BE204" i="45"/>
  <c r="BE164" i="45"/>
  <c r="AZ70" i="41"/>
  <c r="BE129" i="45"/>
  <c r="AZ63" i="41"/>
  <c r="BE54" i="45"/>
  <c r="AZ48" i="41"/>
  <c r="BE24" i="45"/>
  <c r="AZ42" i="41"/>
  <c r="BE9" i="45"/>
  <c r="AZ39" i="41"/>
  <c r="AZ69" i="41"/>
  <c r="BE159" i="45"/>
  <c r="BE234" i="45"/>
  <c r="AZ84" i="41"/>
  <c r="AZ67" i="41"/>
  <c r="BE149" i="45"/>
  <c r="BE266" i="45"/>
  <c r="BE267" i="45" s="1"/>
  <c r="BE264" i="45"/>
  <c r="AZ90" i="41"/>
  <c r="AZ54" i="41"/>
  <c r="BE84" i="45"/>
  <c r="BE14" i="45"/>
  <c r="AZ40" i="41"/>
  <c r="AZ80" i="41"/>
  <c r="BE214" i="45"/>
  <c r="BE29" i="45"/>
  <c r="AZ43" i="41"/>
  <c r="BF92" i="45"/>
  <c r="BF93" i="45" s="1"/>
  <c r="BF7" i="45"/>
  <c r="BF8" i="45" s="1"/>
  <c r="BF42" i="45"/>
  <c r="BF43" i="45" s="1"/>
  <c r="BF87" i="45"/>
  <c r="BF88" i="45" s="1"/>
  <c r="BF17" i="45"/>
  <c r="BF18" i="45" s="1"/>
  <c r="BF127" i="45"/>
  <c r="BF128" i="45" s="1"/>
  <c r="BF157" i="45"/>
  <c r="BF158" i="45" s="1"/>
  <c r="BF72" i="45"/>
  <c r="BF73" i="45" s="1"/>
  <c r="BF122" i="45"/>
  <c r="BF123" i="45" s="1"/>
  <c r="BF212" i="45"/>
  <c r="BF213" i="45" s="1"/>
  <c r="BF22" i="45"/>
  <c r="BF23" i="45" s="1"/>
  <c r="BF97" i="45"/>
  <c r="BF98" i="45" s="1"/>
  <c r="BA37" i="41"/>
  <c r="BF132" i="45"/>
  <c r="BF133" i="45" s="1"/>
  <c r="BF167" i="45"/>
  <c r="BF168" i="45" s="1"/>
  <c r="BF77" i="45"/>
  <c r="BF78" i="45" s="1"/>
  <c r="BF82" i="45"/>
  <c r="BF83" i="45" s="1"/>
  <c r="BF172" i="45"/>
  <c r="BF173" i="45" s="1"/>
  <c r="BF242" i="45"/>
  <c r="BF243" i="45" s="1"/>
  <c r="BF142" i="45"/>
  <c r="BF143" i="45" s="1"/>
  <c r="BF147" i="45"/>
  <c r="BF148" i="45" s="1"/>
  <c r="BF197" i="45"/>
  <c r="BF198" i="45" s="1"/>
  <c r="BF112" i="45"/>
  <c r="BF113" i="45" s="1"/>
  <c r="BF262" i="45"/>
  <c r="BF263" i="45" s="1"/>
  <c r="BF237" i="45"/>
  <c r="BF238" i="45" s="1"/>
  <c r="BF207" i="45"/>
  <c r="BF208" i="45" s="1"/>
  <c r="BF27" i="45"/>
  <c r="BF28" i="45" s="1"/>
  <c r="BF217" i="45"/>
  <c r="BF218" i="45" s="1"/>
  <c r="BF202" i="45"/>
  <c r="BF203" i="45" s="1"/>
  <c r="BF227" i="45"/>
  <c r="BF228" i="45" s="1"/>
  <c r="BF137" i="45"/>
  <c r="BF138" i="45" s="1"/>
  <c r="BF192" i="45"/>
  <c r="BF193" i="45" s="1"/>
  <c r="BF32" i="45"/>
  <c r="BF33" i="45" s="1"/>
  <c r="BF37" i="45"/>
  <c r="BF38" i="45" s="1"/>
  <c r="BF107" i="45"/>
  <c r="BF108" i="45" s="1"/>
  <c r="BF232" i="45"/>
  <c r="BF233" i="45" s="1"/>
  <c r="BF62" i="45"/>
  <c r="BF63" i="45" s="1"/>
  <c r="BF162" i="45"/>
  <c r="BF163" i="45" s="1"/>
  <c r="BF222" i="45"/>
  <c r="BF223" i="45" s="1"/>
  <c r="BF152" i="45"/>
  <c r="BF153" i="45" s="1"/>
  <c r="BF102" i="45"/>
  <c r="BF103" i="45" s="1"/>
  <c r="BF67" i="45"/>
  <c r="BF68" i="45" s="1"/>
  <c r="BF187" i="45"/>
  <c r="BF188" i="45" s="1"/>
  <c r="BF177" i="45"/>
  <c r="BF178" i="45" s="1"/>
  <c r="BF257" i="45"/>
  <c r="BF258" i="45" s="1"/>
  <c r="BF182" i="45"/>
  <c r="BF183" i="45" s="1"/>
  <c r="BF52" i="45"/>
  <c r="BF53" i="45" s="1"/>
  <c r="BF252" i="45"/>
  <c r="BF253" i="45" s="1"/>
  <c r="BF57" i="45"/>
  <c r="BF58" i="45" s="1"/>
  <c r="BF47" i="45"/>
  <c r="BF48" i="45" s="1"/>
  <c r="BF247" i="45"/>
  <c r="BF248" i="45" s="1"/>
  <c r="BF12" i="45"/>
  <c r="BF13" i="45" s="1"/>
  <c r="BG3" i="45"/>
  <c r="BF117" i="45"/>
  <c r="BF118" i="45" s="1"/>
  <c r="BE259" i="45"/>
  <c r="AZ89" i="41"/>
  <c r="BE229" i="45"/>
  <c r="AZ83" i="41"/>
  <c r="BE184" i="45"/>
  <c r="AZ74" i="41"/>
  <c r="AZ88" i="41"/>
  <c r="BE254" i="45"/>
  <c r="BA47" i="41" l="1"/>
  <c r="BF49" i="45"/>
  <c r="BA74" i="41"/>
  <c r="BF184" i="45"/>
  <c r="BA70" i="41"/>
  <c r="BF164" i="45"/>
  <c r="BA83" i="41"/>
  <c r="BF229" i="45"/>
  <c r="BF174" i="45"/>
  <c r="BA72" i="41"/>
  <c r="BG202" i="45"/>
  <c r="BG203" i="45" s="1"/>
  <c r="BG212" i="45"/>
  <c r="BG213" i="45" s="1"/>
  <c r="BG242" i="45"/>
  <c r="BG243" i="45" s="1"/>
  <c r="BG67" i="45"/>
  <c r="BG68" i="45" s="1"/>
  <c r="BG82" i="45"/>
  <c r="BG83" i="45" s="1"/>
  <c r="BG177" i="45"/>
  <c r="BG178" i="45" s="1"/>
  <c r="BG182" i="45"/>
  <c r="BG183" i="45" s="1"/>
  <c r="BG22" i="45"/>
  <c r="BG23" i="45" s="1"/>
  <c r="BG97" i="45"/>
  <c r="BG98" i="45" s="1"/>
  <c r="BG252" i="45"/>
  <c r="BG253" i="45" s="1"/>
  <c r="BG107" i="45"/>
  <c r="BG108" i="45" s="1"/>
  <c r="BG227" i="45"/>
  <c r="BG228" i="45" s="1"/>
  <c r="BG87" i="45"/>
  <c r="BG88" i="45" s="1"/>
  <c r="BG162" i="45"/>
  <c r="BG163" i="45" s="1"/>
  <c r="BH3" i="45"/>
  <c r="BG167" i="45"/>
  <c r="BG168" i="45" s="1"/>
  <c r="BG47" i="45"/>
  <c r="BG48" i="45" s="1"/>
  <c r="BG237" i="45"/>
  <c r="BG238" i="45" s="1"/>
  <c r="BG72" i="45"/>
  <c r="BG73" i="45" s="1"/>
  <c r="BG52" i="45"/>
  <c r="BG53" i="45" s="1"/>
  <c r="BG62" i="45"/>
  <c r="BG63" i="45" s="1"/>
  <c r="BG262" i="45"/>
  <c r="BG263" i="45" s="1"/>
  <c r="BG17" i="45"/>
  <c r="BG18" i="45" s="1"/>
  <c r="BG207" i="45"/>
  <c r="BG208" i="45" s="1"/>
  <c r="BG142" i="45"/>
  <c r="BG143" i="45" s="1"/>
  <c r="BG192" i="45"/>
  <c r="BG193" i="45" s="1"/>
  <c r="BG152" i="45"/>
  <c r="BG153" i="45" s="1"/>
  <c r="BG57" i="45"/>
  <c r="BG58" i="45" s="1"/>
  <c r="BG137" i="45"/>
  <c r="BG138" i="45" s="1"/>
  <c r="BG247" i="45"/>
  <c r="BG248" i="45" s="1"/>
  <c r="BG187" i="45"/>
  <c r="BG188" i="45" s="1"/>
  <c r="BG157" i="45"/>
  <c r="BG158" i="45" s="1"/>
  <c r="BG12" i="45"/>
  <c r="BG13" i="45" s="1"/>
  <c r="BG257" i="45"/>
  <c r="BG258" i="45" s="1"/>
  <c r="BB37" i="41"/>
  <c r="BG112" i="45"/>
  <c r="BG113" i="45" s="1"/>
  <c r="BG117" i="45"/>
  <c r="BG118" i="45" s="1"/>
  <c r="BG37" i="45"/>
  <c r="BG38" i="45" s="1"/>
  <c r="BG77" i="45"/>
  <c r="BG78" i="45" s="1"/>
  <c r="BG172" i="45"/>
  <c r="BG173" i="45" s="1"/>
  <c r="BG27" i="45"/>
  <c r="BG28" i="45" s="1"/>
  <c r="BG132" i="45"/>
  <c r="BG133" i="45" s="1"/>
  <c r="BG122" i="45"/>
  <c r="BG123" i="45" s="1"/>
  <c r="BG7" i="45"/>
  <c r="BG8" i="45" s="1"/>
  <c r="BG217" i="45"/>
  <c r="BG218" i="45" s="1"/>
  <c r="BG42" i="45"/>
  <c r="BG43" i="45" s="1"/>
  <c r="BG102" i="45"/>
  <c r="BG103" i="45" s="1"/>
  <c r="BG127" i="45"/>
  <c r="BG128" i="45" s="1"/>
  <c r="BG147" i="45"/>
  <c r="BG148" i="45" s="1"/>
  <c r="BG197" i="45"/>
  <c r="BG198" i="45" s="1"/>
  <c r="BG232" i="45"/>
  <c r="BG233" i="45" s="1"/>
  <c r="BG92" i="45"/>
  <c r="BG93" i="45" s="1"/>
  <c r="BG222" i="45"/>
  <c r="BG223" i="45" s="1"/>
  <c r="BG32" i="45"/>
  <c r="BG33" i="45" s="1"/>
  <c r="BF259" i="45"/>
  <c r="BA89" i="41"/>
  <c r="BA50" i="41"/>
  <c r="BF64" i="45"/>
  <c r="BA44" i="41"/>
  <c r="BF34" i="45"/>
  <c r="BA85" i="41"/>
  <c r="BF239" i="45"/>
  <c r="BF84" i="45"/>
  <c r="BA54" i="41"/>
  <c r="BF19" i="45"/>
  <c r="BA41" i="41"/>
  <c r="BF94" i="45"/>
  <c r="BA56" i="41"/>
  <c r="BF14" i="45"/>
  <c r="BA40" i="41"/>
  <c r="BA88" i="41"/>
  <c r="BF254" i="45"/>
  <c r="BF179" i="45"/>
  <c r="BA73" i="41"/>
  <c r="BF154" i="45"/>
  <c r="BA68" i="41"/>
  <c r="BF234" i="45"/>
  <c r="BA84" i="41"/>
  <c r="BA76" i="41"/>
  <c r="BF194" i="45"/>
  <c r="BF219" i="45"/>
  <c r="BA81" i="41"/>
  <c r="BA90" i="41"/>
  <c r="BF266" i="45"/>
  <c r="BF267" i="45" s="1"/>
  <c r="BF264" i="45"/>
  <c r="BA66" i="41"/>
  <c r="BF144" i="45"/>
  <c r="BA53" i="41"/>
  <c r="BF79" i="45"/>
  <c r="BA57" i="41"/>
  <c r="BF99" i="45"/>
  <c r="BA52" i="41"/>
  <c r="BF74" i="45"/>
  <c r="BF89" i="45"/>
  <c r="BA55" i="41"/>
  <c r="BF119" i="45"/>
  <c r="BA61" i="41"/>
  <c r="BA51" i="41"/>
  <c r="BF69" i="45"/>
  <c r="BF39" i="45"/>
  <c r="BA45" i="41"/>
  <c r="BF209" i="45"/>
  <c r="BA79" i="41"/>
  <c r="BF199" i="45"/>
  <c r="BA77" i="41"/>
  <c r="BF134" i="45"/>
  <c r="BA64" i="41"/>
  <c r="BF214" i="45"/>
  <c r="BA80" i="41"/>
  <c r="BF129" i="45"/>
  <c r="BA63" i="41"/>
  <c r="BF9" i="45"/>
  <c r="BA39" i="41"/>
  <c r="BA49" i="41"/>
  <c r="BF59" i="45"/>
  <c r="BF104" i="45"/>
  <c r="BA58" i="41"/>
  <c r="BA78" i="41"/>
  <c r="BF204" i="45"/>
  <c r="BF149" i="45"/>
  <c r="BA67" i="41"/>
  <c r="BF124" i="45"/>
  <c r="BA62" i="41"/>
  <c r="BA87" i="41"/>
  <c r="BF249" i="45"/>
  <c r="BF54" i="45"/>
  <c r="BA48" i="41"/>
  <c r="BA75" i="41"/>
  <c r="BF189" i="45"/>
  <c r="BF224" i="45"/>
  <c r="BA82" i="41"/>
  <c r="BA59" i="41"/>
  <c r="BF109" i="45"/>
  <c r="BA65" i="41"/>
  <c r="BF139" i="45"/>
  <c r="BA43" i="41"/>
  <c r="BF29" i="45"/>
  <c r="BF114" i="45"/>
  <c r="BA60" i="41"/>
  <c r="BA86" i="41"/>
  <c r="BF244" i="45"/>
  <c r="BA71" i="41"/>
  <c r="BF169" i="45"/>
  <c r="BA42" i="41"/>
  <c r="BF24" i="45"/>
  <c r="BF159" i="45"/>
  <c r="BA69" i="41"/>
  <c r="BA46" i="41"/>
  <c r="BF44" i="45"/>
  <c r="AZ92" i="41"/>
  <c r="AZ93" i="41" s="1"/>
  <c r="BB44" i="41" l="1"/>
  <c r="BG34" i="45"/>
  <c r="BB46" i="41"/>
  <c r="BG44" i="45"/>
  <c r="BB45" i="41"/>
  <c r="BG39" i="45"/>
  <c r="BG249" i="45"/>
  <c r="BB87" i="41"/>
  <c r="BG266" i="45"/>
  <c r="BG267" i="45" s="1"/>
  <c r="BB90" i="41"/>
  <c r="BG264" i="45"/>
  <c r="BB70" i="41"/>
  <c r="BG164" i="45"/>
  <c r="BB73" i="41"/>
  <c r="BG179" i="45"/>
  <c r="BA92" i="41"/>
  <c r="BA93" i="41" s="1"/>
  <c r="BG219" i="45"/>
  <c r="BB81" i="41"/>
  <c r="BB61" i="41"/>
  <c r="BG119" i="45"/>
  <c r="BG139" i="45"/>
  <c r="BB65" i="41"/>
  <c r="BB50" i="41"/>
  <c r="BG64" i="45"/>
  <c r="BB55" i="41"/>
  <c r="BG89" i="45"/>
  <c r="BB54" i="41"/>
  <c r="BG84" i="45"/>
  <c r="BG204" i="45"/>
  <c r="BB78" i="41"/>
  <c r="BB56" i="41"/>
  <c r="BG94" i="45"/>
  <c r="BB63" i="41"/>
  <c r="BG129" i="45"/>
  <c r="BB39" i="41"/>
  <c r="BG9" i="45"/>
  <c r="BB72" i="41"/>
  <c r="BG174" i="45"/>
  <c r="BG114" i="45"/>
  <c r="BB60" i="41"/>
  <c r="BG159" i="45"/>
  <c r="BB69" i="41"/>
  <c r="BG59" i="45"/>
  <c r="BB49" i="41"/>
  <c r="BB79" i="41"/>
  <c r="BG209" i="45"/>
  <c r="BB48" i="41"/>
  <c r="BG54" i="45"/>
  <c r="BB71" i="41"/>
  <c r="BG169" i="45"/>
  <c r="BG229" i="45"/>
  <c r="BB83" i="41"/>
  <c r="BG24" i="45"/>
  <c r="BB42" i="41"/>
  <c r="BB51" i="41"/>
  <c r="BG69" i="45"/>
  <c r="BG199" i="45"/>
  <c r="BB77" i="41"/>
  <c r="BB64" i="41"/>
  <c r="BG134" i="45"/>
  <c r="BB89" i="41"/>
  <c r="BG259" i="45"/>
  <c r="BB76" i="41"/>
  <c r="BG194" i="45"/>
  <c r="BG239" i="45"/>
  <c r="BB85" i="41"/>
  <c r="BB88" i="41"/>
  <c r="BG254" i="45"/>
  <c r="BG214" i="45"/>
  <c r="BB80" i="41"/>
  <c r="BG224" i="45"/>
  <c r="BB82" i="41"/>
  <c r="BG149" i="45"/>
  <c r="BB67" i="41"/>
  <c r="BB43" i="41"/>
  <c r="BG29" i="45"/>
  <c r="BG14" i="45"/>
  <c r="BB40" i="41"/>
  <c r="BG144" i="45"/>
  <c r="BB66" i="41"/>
  <c r="BG49" i="45"/>
  <c r="BB47" i="41"/>
  <c r="BG99" i="45"/>
  <c r="BB57" i="41"/>
  <c r="BG234" i="45"/>
  <c r="BB84" i="41"/>
  <c r="BG104" i="45"/>
  <c r="BB58" i="41"/>
  <c r="BB62" i="41"/>
  <c r="BG124" i="45"/>
  <c r="BB53" i="41"/>
  <c r="BG79" i="45"/>
  <c r="BB75" i="41"/>
  <c r="BG189" i="45"/>
  <c r="BG154" i="45"/>
  <c r="BB68" i="41"/>
  <c r="BB41" i="41"/>
  <c r="BG19" i="45"/>
  <c r="BG74" i="45"/>
  <c r="BB52" i="41"/>
  <c r="BH217" i="45"/>
  <c r="BH218" i="45" s="1"/>
  <c r="BH162" i="45"/>
  <c r="BH163" i="45" s="1"/>
  <c r="BH62" i="45"/>
  <c r="BH63" i="45" s="1"/>
  <c r="BH57" i="45"/>
  <c r="BH58" i="45" s="1"/>
  <c r="BH172" i="45"/>
  <c r="BH173" i="45" s="1"/>
  <c r="BH192" i="45"/>
  <c r="BH193" i="45" s="1"/>
  <c r="BH137" i="45"/>
  <c r="BH138" i="45" s="1"/>
  <c r="BH7" i="45"/>
  <c r="BH8" i="45" s="1"/>
  <c r="BC37" i="41"/>
  <c r="BH97" i="45"/>
  <c r="BH98" i="45" s="1"/>
  <c r="BH67" i="45"/>
  <c r="BH68" i="45" s="1"/>
  <c r="BH72" i="45"/>
  <c r="BH73" i="45" s="1"/>
  <c r="BH42" i="45"/>
  <c r="BH43" i="45" s="1"/>
  <c r="BH82" i="45"/>
  <c r="BH83" i="45" s="1"/>
  <c r="BH182" i="45"/>
  <c r="BH183" i="45" s="1"/>
  <c r="BH232" i="45"/>
  <c r="BH233" i="45" s="1"/>
  <c r="BH17" i="45"/>
  <c r="BH18" i="45" s="1"/>
  <c r="BH247" i="45"/>
  <c r="BH248" i="45" s="1"/>
  <c r="BH157" i="45"/>
  <c r="BH158" i="45" s="1"/>
  <c r="BH52" i="45"/>
  <c r="BH53" i="45" s="1"/>
  <c r="BH252" i="45"/>
  <c r="BH253" i="45" s="1"/>
  <c r="BH87" i="45"/>
  <c r="BH88" i="45" s="1"/>
  <c r="BH12" i="45"/>
  <c r="BH13" i="45" s="1"/>
  <c r="BH77" i="45"/>
  <c r="BH78" i="45" s="1"/>
  <c r="BH142" i="45"/>
  <c r="BH143" i="45" s="1"/>
  <c r="BH257" i="45"/>
  <c r="BH258" i="45" s="1"/>
  <c r="BH262" i="45"/>
  <c r="BH263" i="45" s="1"/>
  <c r="BH167" i="45"/>
  <c r="BH168" i="45" s="1"/>
  <c r="BI3" i="45"/>
  <c r="BH237" i="45"/>
  <c r="BH238" i="45" s="1"/>
  <c r="BH147" i="45"/>
  <c r="BH148" i="45" s="1"/>
  <c r="BH37" i="45"/>
  <c r="BH38" i="45" s="1"/>
  <c r="BH47" i="45"/>
  <c r="BH48" i="45" s="1"/>
  <c r="BH197" i="45"/>
  <c r="BH198" i="45" s="1"/>
  <c r="BH107" i="45"/>
  <c r="BH108" i="45" s="1"/>
  <c r="BH92" i="45"/>
  <c r="BH93" i="45" s="1"/>
  <c r="BH202" i="45"/>
  <c r="BH203" i="45" s="1"/>
  <c r="BH117" i="45"/>
  <c r="BH118" i="45" s="1"/>
  <c r="BH112" i="45"/>
  <c r="BH113" i="45" s="1"/>
  <c r="BH127" i="45"/>
  <c r="BH128" i="45" s="1"/>
  <c r="BH122" i="45"/>
  <c r="BH123" i="45" s="1"/>
  <c r="BH242" i="45"/>
  <c r="BH243" i="45" s="1"/>
  <c r="BH27" i="45"/>
  <c r="BH28" i="45" s="1"/>
  <c r="BH32" i="45"/>
  <c r="BH33" i="45" s="1"/>
  <c r="BH212" i="45"/>
  <c r="BH213" i="45" s="1"/>
  <c r="BH102" i="45"/>
  <c r="BH103" i="45" s="1"/>
  <c r="BH187" i="45"/>
  <c r="BH188" i="45" s="1"/>
  <c r="BH22" i="45"/>
  <c r="BH23" i="45" s="1"/>
  <c r="BH177" i="45"/>
  <c r="BH178" i="45" s="1"/>
  <c r="BH227" i="45"/>
  <c r="BH228" i="45" s="1"/>
  <c r="BH207" i="45"/>
  <c r="BH208" i="45" s="1"/>
  <c r="BH152" i="45"/>
  <c r="BH153" i="45" s="1"/>
  <c r="BH132" i="45"/>
  <c r="BH133" i="45" s="1"/>
  <c r="BH222" i="45"/>
  <c r="BH223" i="45" s="1"/>
  <c r="BG109" i="45"/>
  <c r="BB59" i="41"/>
  <c r="BB74" i="41"/>
  <c r="BG184" i="45"/>
  <c r="BG244" i="45"/>
  <c r="BB86" i="41"/>
  <c r="BC75" i="41" l="1"/>
  <c r="BH189" i="45"/>
  <c r="BH29" i="45"/>
  <c r="BC43" i="41"/>
  <c r="BC59" i="41"/>
  <c r="BH109" i="45"/>
  <c r="BH264" i="45"/>
  <c r="BH266" i="45"/>
  <c r="BH267" i="45" s="1"/>
  <c r="BC90" i="41"/>
  <c r="BH159" i="45"/>
  <c r="BC69" i="41"/>
  <c r="BH69" i="45"/>
  <c r="BC51" i="41"/>
  <c r="BC65" i="41"/>
  <c r="BH139" i="45"/>
  <c r="BB92" i="41"/>
  <c r="BB93" i="41" s="1"/>
  <c r="BH229" i="45"/>
  <c r="BC83" i="41"/>
  <c r="BH244" i="45"/>
  <c r="BC86" i="41"/>
  <c r="BC77" i="41"/>
  <c r="BH199" i="45"/>
  <c r="BC89" i="41"/>
  <c r="BH259" i="45"/>
  <c r="BC87" i="41"/>
  <c r="BH249" i="45"/>
  <c r="BH99" i="45"/>
  <c r="BC57" i="41"/>
  <c r="BH164" i="45"/>
  <c r="BC70" i="41"/>
  <c r="BH154" i="45"/>
  <c r="BC68" i="41"/>
  <c r="BH24" i="45"/>
  <c r="BC42" i="41"/>
  <c r="BC44" i="41"/>
  <c r="BH34" i="45"/>
  <c r="BC63" i="41"/>
  <c r="BH129" i="45"/>
  <c r="BC56" i="41"/>
  <c r="BH94" i="45"/>
  <c r="BH39" i="45"/>
  <c r="BC45" i="41"/>
  <c r="BH169" i="45"/>
  <c r="BC71" i="41"/>
  <c r="BC53" i="41"/>
  <c r="BH79" i="45"/>
  <c r="BC48" i="41"/>
  <c r="BH54" i="45"/>
  <c r="BC84" i="41"/>
  <c r="BH234" i="45"/>
  <c r="BC52" i="41"/>
  <c r="BH74" i="45"/>
  <c r="BC39" i="41"/>
  <c r="BH9" i="45"/>
  <c r="BH59" i="45"/>
  <c r="BC49" i="41"/>
  <c r="BH209" i="45"/>
  <c r="BC79" i="41"/>
  <c r="BC60" i="41"/>
  <c r="BH114" i="45"/>
  <c r="BH149" i="45"/>
  <c r="BC67" i="41"/>
  <c r="BC40" i="41"/>
  <c r="BH14" i="45"/>
  <c r="BH184" i="45"/>
  <c r="BC74" i="41"/>
  <c r="BH64" i="45"/>
  <c r="BC50" i="41"/>
  <c r="BC82" i="41"/>
  <c r="BH224" i="45"/>
  <c r="BC58" i="41"/>
  <c r="BH104" i="45"/>
  <c r="BC61" i="41"/>
  <c r="BH119" i="45"/>
  <c r="BH239" i="45"/>
  <c r="BC85" i="41"/>
  <c r="BC55" i="41"/>
  <c r="BH89" i="45"/>
  <c r="BH84" i="45"/>
  <c r="BC54" i="41"/>
  <c r="BH194" i="45"/>
  <c r="BC76" i="41"/>
  <c r="BC64" i="41"/>
  <c r="BH134" i="45"/>
  <c r="BH179" i="45"/>
  <c r="BC73" i="41"/>
  <c r="BH214" i="45"/>
  <c r="BC80" i="41"/>
  <c r="BC62" i="41"/>
  <c r="BH124" i="45"/>
  <c r="BC78" i="41"/>
  <c r="BH204" i="45"/>
  <c r="BH49" i="45"/>
  <c r="BC47" i="41"/>
  <c r="BI112" i="45"/>
  <c r="BI113" i="45" s="1"/>
  <c r="BI52" i="45"/>
  <c r="BI53" i="45" s="1"/>
  <c r="BI67" i="45"/>
  <c r="BI68" i="45" s="1"/>
  <c r="BI87" i="45"/>
  <c r="BI88" i="45" s="1"/>
  <c r="BI77" i="45"/>
  <c r="BI78" i="45" s="1"/>
  <c r="BI97" i="45"/>
  <c r="BI98" i="45" s="1"/>
  <c r="BI157" i="45"/>
  <c r="BI158" i="45" s="1"/>
  <c r="BI57" i="45"/>
  <c r="BI58" i="45" s="1"/>
  <c r="BI257" i="45"/>
  <c r="BI258" i="45" s="1"/>
  <c r="BI117" i="45"/>
  <c r="BI118" i="45" s="1"/>
  <c r="BI152" i="45"/>
  <c r="BI153" i="45" s="1"/>
  <c r="BI237" i="45"/>
  <c r="BI238" i="45" s="1"/>
  <c r="BI167" i="45"/>
  <c r="BI168" i="45" s="1"/>
  <c r="BI142" i="45"/>
  <c r="BI143" i="45" s="1"/>
  <c r="BI212" i="45"/>
  <c r="BI213" i="45" s="1"/>
  <c r="BI252" i="45"/>
  <c r="BI253" i="45" s="1"/>
  <c r="BI42" i="45"/>
  <c r="BI43" i="45" s="1"/>
  <c r="BI102" i="45"/>
  <c r="BI103" i="45" s="1"/>
  <c r="BI162" i="45"/>
  <c r="BI163" i="45" s="1"/>
  <c r="BI137" i="45"/>
  <c r="BI138" i="45" s="1"/>
  <c r="BI232" i="45"/>
  <c r="BI233" i="45" s="1"/>
  <c r="BI7" i="45"/>
  <c r="BI8" i="45" s="1"/>
  <c r="BI127" i="45"/>
  <c r="BI128" i="45" s="1"/>
  <c r="BI92" i="45"/>
  <c r="BI93" i="45" s="1"/>
  <c r="BI32" i="45"/>
  <c r="BI33" i="45" s="1"/>
  <c r="BI17" i="45"/>
  <c r="BI18" i="45" s="1"/>
  <c r="BI192" i="45"/>
  <c r="BI193" i="45" s="1"/>
  <c r="BD37" i="41"/>
  <c r="BI197" i="45"/>
  <c r="BI198" i="45" s="1"/>
  <c r="BI132" i="45"/>
  <c r="BI133" i="45" s="1"/>
  <c r="BI182" i="45"/>
  <c r="BI183" i="45" s="1"/>
  <c r="BI82" i="45"/>
  <c r="BI83" i="45" s="1"/>
  <c r="BI47" i="45"/>
  <c r="BI48" i="45" s="1"/>
  <c r="BI177" i="45"/>
  <c r="BI178" i="45" s="1"/>
  <c r="BI207" i="45"/>
  <c r="BI208" i="45" s="1"/>
  <c r="BI172" i="45"/>
  <c r="BI173" i="45" s="1"/>
  <c r="BI247" i="45"/>
  <c r="BI248" i="45" s="1"/>
  <c r="BI122" i="45"/>
  <c r="BI123" i="45" s="1"/>
  <c r="BI217" i="45"/>
  <c r="BI218" i="45" s="1"/>
  <c r="BI22" i="45"/>
  <c r="BI23" i="45" s="1"/>
  <c r="BI72" i="45"/>
  <c r="BI73" i="45" s="1"/>
  <c r="BI242" i="45"/>
  <c r="BI243" i="45" s="1"/>
  <c r="BI227" i="45"/>
  <c r="BI228" i="45" s="1"/>
  <c r="BI262" i="45"/>
  <c r="BI263" i="45" s="1"/>
  <c r="BI187" i="45"/>
  <c r="BI188" i="45" s="1"/>
  <c r="BI202" i="45"/>
  <c r="BI203" i="45" s="1"/>
  <c r="BI147" i="45"/>
  <c r="BI148" i="45" s="1"/>
  <c r="BI62" i="45"/>
  <c r="BI63" i="45" s="1"/>
  <c r="BJ3" i="45"/>
  <c r="BI107" i="45"/>
  <c r="BI108" i="45" s="1"/>
  <c r="BI12" i="45"/>
  <c r="BI13" i="45" s="1"/>
  <c r="BI37" i="45"/>
  <c r="BI38" i="45" s="1"/>
  <c r="BI222" i="45"/>
  <c r="BI223" i="45" s="1"/>
  <c r="BI27" i="45"/>
  <c r="BI28" i="45" s="1"/>
  <c r="BC66" i="41"/>
  <c r="BH144" i="45"/>
  <c r="BH254" i="45"/>
  <c r="BC88" i="41"/>
  <c r="BC41" i="41"/>
  <c r="BH19" i="45"/>
  <c r="BC46" i="41"/>
  <c r="BH44" i="45"/>
  <c r="BC72" i="41"/>
  <c r="BH174" i="45"/>
  <c r="BH219" i="45"/>
  <c r="BC81" i="41"/>
  <c r="BI224" i="45" l="1"/>
  <c r="BD82" i="41"/>
  <c r="BJ37" i="45"/>
  <c r="BJ38" i="45" s="1"/>
  <c r="BJ12" i="45"/>
  <c r="BJ13" i="45" s="1"/>
  <c r="BJ232" i="45"/>
  <c r="BJ233" i="45" s="1"/>
  <c r="BJ137" i="45"/>
  <c r="BJ138" i="45" s="1"/>
  <c r="BJ247" i="45"/>
  <c r="BJ248" i="45" s="1"/>
  <c r="BJ222" i="45"/>
  <c r="BJ223" i="45" s="1"/>
  <c r="BJ207" i="45"/>
  <c r="BJ208" i="45" s="1"/>
  <c r="BJ172" i="45"/>
  <c r="BJ173" i="45" s="1"/>
  <c r="BJ52" i="45"/>
  <c r="BJ53" i="45" s="1"/>
  <c r="BJ127" i="45"/>
  <c r="BJ128" i="45" s="1"/>
  <c r="BJ142" i="45"/>
  <c r="BJ143" i="45" s="1"/>
  <c r="BJ167" i="45"/>
  <c r="BJ168" i="45" s="1"/>
  <c r="BE37" i="41"/>
  <c r="BJ227" i="45"/>
  <c r="BJ228" i="45" s="1"/>
  <c r="BJ7" i="45"/>
  <c r="BJ8" i="45" s="1"/>
  <c r="BJ237" i="45"/>
  <c r="BJ238" i="45" s="1"/>
  <c r="BJ92" i="45"/>
  <c r="BJ93" i="45" s="1"/>
  <c r="BJ177" i="45"/>
  <c r="BJ178" i="45" s="1"/>
  <c r="BJ182" i="45"/>
  <c r="BJ183" i="45" s="1"/>
  <c r="BJ107" i="45"/>
  <c r="BJ108" i="45" s="1"/>
  <c r="BJ27" i="45"/>
  <c r="BJ28" i="45" s="1"/>
  <c r="BJ242" i="45"/>
  <c r="BJ243" i="45" s="1"/>
  <c r="BJ187" i="45"/>
  <c r="BJ188" i="45" s="1"/>
  <c r="BJ117" i="45"/>
  <c r="BJ118" i="45" s="1"/>
  <c r="BJ57" i="45"/>
  <c r="BJ58" i="45" s="1"/>
  <c r="BJ152" i="45"/>
  <c r="BJ153" i="45" s="1"/>
  <c r="BJ102" i="45"/>
  <c r="BJ103" i="45" s="1"/>
  <c r="BJ67" i="45"/>
  <c r="BJ68" i="45" s="1"/>
  <c r="BJ197" i="45"/>
  <c r="BJ198" i="45" s="1"/>
  <c r="BJ17" i="45"/>
  <c r="BJ18" i="45" s="1"/>
  <c r="BJ217" i="45"/>
  <c r="BJ218" i="45" s="1"/>
  <c r="BJ202" i="45"/>
  <c r="BJ203" i="45" s="1"/>
  <c r="BJ77" i="45"/>
  <c r="BJ78" i="45" s="1"/>
  <c r="BJ47" i="45"/>
  <c r="BJ48" i="45" s="1"/>
  <c r="BJ42" i="45"/>
  <c r="BJ43" i="45" s="1"/>
  <c r="BJ82" i="45"/>
  <c r="BJ83" i="45" s="1"/>
  <c r="BJ72" i="45"/>
  <c r="BJ73" i="45" s="1"/>
  <c r="BJ147" i="45"/>
  <c r="BJ148" i="45" s="1"/>
  <c r="BJ132" i="45"/>
  <c r="BJ133" i="45" s="1"/>
  <c r="BJ22" i="45"/>
  <c r="BJ23" i="45" s="1"/>
  <c r="BK3" i="45"/>
  <c r="BJ252" i="45"/>
  <c r="BJ253" i="45" s="1"/>
  <c r="BJ157" i="45"/>
  <c r="BJ158" i="45" s="1"/>
  <c r="BJ97" i="45"/>
  <c r="BJ98" i="45" s="1"/>
  <c r="BJ257" i="45"/>
  <c r="BJ258" i="45" s="1"/>
  <c r="BJ87" i="45"/>
  <c r="BJ88" i="45" s="1"/>
  <c r="BJ212" i="45"/>
  <c r="BJ213" i="45" s="1"/>
  <c r="BJ262" i="45"/>
  <c r="BJ263" i="45" s="1"/>
  <c r="BJ192" i="45"/>
  <c r="BJ193" i="45" s="1"/>
  <c r="BJ122" i="45"/>
  <c r="BJ123" i="45" s="1"/>
  <c r="BJ62" i="45"/>
  <c r="BJ63" i="45" s="1"/>
  <c r="BJ162" i="45"/>
  <c r="BJ163" i="45" s="1"/>
  <c r="BJ112" i="45"/>
  <c r="BJ113" i="45" s="1"/>
  <c r="BJ32" i="45"/>
  <c r="BJ33" i="45" s="1"/>
  <c r="BI74" i="45"/>
  <c r="BD52" i="41"/>
  <c r="BI49" i="45"/>
  <c r="BD47" i="41"/>
  <c r="BI34" i="45"/>
  <c r="BD44" i="41"/>
  <c r="BD84" i="41"/>
  <c r="BI234" i="45"/>
  <c r="BI169" i="45"/>
  <c r="BD71" i="41"/>
  <c r="BI114" i="45"/>
  <c r="BD60" i="41"/>
  <c r="BI64" i="45"/>
  <c r="BD50" i="41"/>
  <c r="BI266" i="45"/>
  <c r="BI267" i="45" s="1"/>
  <c r="BI264" i="45"/>
  <c r="BD90" i="41"/>
  <c r="BD72" i="41"/>
  <c r="BI174" i="45"/>
  <c r="BI139" i="45"/>
  <c r="BD65" i="41"/>
  <c r="BD85" i="41"/>
  <c r="BI239" i="45"/>
  <c r="BD55" i="41"/>
  <c r="BI89" i="45"/>
  <c r="BD43" i="41"/>
  <c r="BI29" i="45"/>
  <c r="BI109" i="45"/>
  <c r="BD59" i="41"/>
  <c r="BD78" i="41"/>
  <c r="BI204" i="45"/>
  <c r="BD86" i="41"/>
  <c r="BI244" i="45"/>
  <c r="BI124" i="45"/>
  <c r="BD62" i="41"/>
  <c r="BD73" i="41"/>
  <c r="BI179" i="45"/>
  <c r="BD64" i="41"/>
  <c r="BI134" i="45"/>
  <c r="BI19" i="45"/>
  <c r="BD41" i="41"/>
  <c r="BI9" i="45"/>
  <c r="BD39" i="41"/>
  <c r="BD58" i="41"/>
  <c r="BI104" i="45"/>
  <c r="BD66" i="41"/>
  <c r="BI144" i="45"/>
  <c r="BD61" i="41"/>
  <c r="BI119" i="45"/>
  <c r="BD57" i="41"/>
  <c r="BI99" i="45"/>
  <c r="BD48" i="41"/>
  <c r="BI54" i="45"/>
  <c r="BI189" i="45"/>
  <c r="BD75" i="41"/>
  <c r="BD87" i="41"/>
  <c r="BI249" i="45"/>
  <c r="BI199" i="45"/>
  <c r="BD77" i="41"/>
  <c r="BI44" i="45"/>
  <c r="BD46" i="41"/>
  <c r="BI259" i="45"/>
  <c r="BD89" i="41"/>
  <c r="BI79" i="45"/>
  <c r="BD53" i="41"/>
  <c r="BD45" i="41"/>
  <c r="BI39" i="45"/>
  <c r="BD42" i="41"/>
  <c r="BI24" i="45"/>
  <c r="BI84" i="45"/>
  <c r="BD54" i="41"/>
  <c r="BD56" i="41"/>
  <c r="BI94" i="45"/>
  <c r="BI254" i="45"/>
  <c r="BD88" i="41"/>
  <c r="BD49" i="41"/>
  <c r="BI59" i="45"/>
  <c r="BD40" i="41"/>
  <c r="BI14" i="45"/>
  <c r="BD67" i="41"/>
  <c r="BI149" i="45"/>
  <c r="BD83" i="41"/>
  <c r="BI229" i="45"/>
  <c r="BI219" i="45"/>
  <c r="BD81" i="41"/>
  <c r="BD79" i="41"/>
  <c r="BI209" i="45"/>
  <c r="BI184" i="45"/>
  <c r="BD74" i="41"/>
  <c r="BI194" i="45"/>
  <c r="BD76" i="41"/>
  <c r="BD63" i="41"/>
  <c r="BI129" i="45"/>
  <c r="BI164" i="45"/>
  <c r="BD70" i="41"/>
  <c r="BD80" i="41"/>
  <c r="BI214" i="45"/>
  <c r="BD68" i="41"/>
  <c r="BI154" i="45"/>
  <c r="BD69" i="41"/>
  <c r="BI159" i="45"/>
  <c r="BI69" i="45"/>
  <c r="BD51" i="41"/>
  <c r="BC92" i="41"/>
  <c r="BC93" i="41" s="1"/>
  <c r="BE76" i="41" l="1"/>
  <c r="BJ194" i="45"/>
  <c r="BE53" i="41"/>
  <c r="BJ79" i="45"/>
  <c r="BE77" i="41"/>
  <c r="BJ199" i="45"/>
  <c r="BJ29" i="45"/>
  <c r="BE43" i="41"/>
  <c r="BJ54" i="45"/>
  <c r="BE48" i="41"/>
  <c r="BE45" i="41"/>
  <c r="BJ39" i="45"/>
  <c r="BE90" i="41"/>
  <c r="BJ264" i="45"/>
  <c r="BJ266" i="45"/>
  <c r="BJ267" i="45" s="1"/>
  <c r="BJ24" i="45"/>
  <c r="BE42" i="41"/>
  <c r="BJ69" i="45"/>
  <c r="BE51" i="41"/>
  <c r="BE59" i="41"/>
  <c r="BJ109" i="45"/>
  <c r="BE71" i="41"/>
  <c r="BJ169" i="45"/>
  <c r="BE44" i="41"/>
  <c r="BJ34" i="45"/>
  <c r="BE62" i="41"/>
  <c r="BJ124" i="45"/>
  <c r="BJ89" i="45"/>
  <c r="BE55" i="41"/>
  <c r="BJ254" i="45"/>
  <c r="BE88" i="41"/>
  <c r="BJ149" i="45"/>
  <c r="BE67" i="41"/>
  <c r="BJ49" i="45"/>
  <c r="BE47" i="41"/>
  <c r="BJ19" i="45"/>
  <c r="BE41" i="41"/>
  <c r="BE68" i="41"/>
  <c r="BJ154" i="45"/>
  <c r="BE86" i="41"/>
  <c r="BJ244" i="45"/>
  <c r="BJ179" i="45"/>
  <c r="BE73" i="41"/>
  <c r="BE83" i="41"/>
  <c r="BJ229" i="45"/>
  <c r="BE63" i="41"/>
  <c r="BJ129" i="45"/>
  <c r="BE82" i="41"/>
  <c r="BJ224" i="45"/>
  <c r="BJ14" i="45"/>
  <c r="BE40" i="41"/>
  <c r="BD92" i="41"/>
  <c r="BD93" i="41" s="1"/>
  <c r="BJ114" i="45"/>
  <c r="BE60" i="41"/>
  <c r="BE89" i="41"/>
  <c r="BJ259" i="45"/>
  <c r="BK167" i="45"/>
  <c r="BK168" i="45" s="1"/>
  <c r="BK257" i="45"/>
  <c r="BK258" i="45" s="1"/>
  <c r="BK222" i="45"/>
  <c r="BK223" i="45" s="1"/>
  <c r="BK77" i="45"/>
  <c r="BK78" i="45" s="1"/>
  <c r="BK122" i="45"/>
  <c r="BK123" i="45" s="1"/>
  <c r="BK92" i="45"/>
  <c r="BK93" i="45" s="1"/>
  <c r="BK37" i="45"/>
  <c r="BK38" i="45" s="1"/>
  <c r="BK67" i="45"/>
  <c r="BK68" i="45" s="1"/>
  <c r="BK42" i="45"/>
  <c r="BK43" i="45" s="1"/>
  <c r="BK237" i="45"/>
  <c r="BK238" i="45" s="1"/>
  <c r="BK152" i="45"/>
  <c r="BK153" i="45" s="1"/>
  <c r="BK142" i="45"/>
  <c r="BK143" i="45" s="1"/>
  <c r="BK232" i="45"/>
  <c r="BK233" i="45" s="1"/>
  <c r="BK212" i="45"/>
  <c r="BK213" i="45" s="1"/>
  <c r="BK112" i="45"/>
  <c r="BK113" i="45" s="1"/>
  <c r="BK62" i="45"/>
  <c r="BK63" i="45" s="1"/>
  <c r="BK57" i="45"/>
  <c r="BK58" i="45" s="1"/>
  <c r="BK72" i="45"/>
  <c r="BK73" i="45" s="1"/>
  <c r="BK202" i="45"/>
  <c r="BK203" i="45" s="1"/>
  <c r="BK47" i="45"/>
  <c r="BK48" i="45" s="1"/>
  <c r="BK162" i="45"/>
  <c r="BK163" i="45" s="1"/>
  <c r="BK87" i="45"/>
  <c r="BK88" i="45" s="1"/>
  <c r="BK252" i="45"/>
  <c r="BK253" i="45" s="1"/>
  <c r="BK107" i="45"/>
  <c r="BK108" i="45" s="1"/>
  <c r="BK82" i="45"/>
  <c r="BK83" i="45" s="1"/>
  <c r="BK217" i="45"/>
  <c r="BK218" i="45" s="1"/>
  <c r="BK157" i="45"/>
  <c r="BK158" i="45" s="1"/>
  <c r="BK22" i="45"/>
  <c r="BK23" i="45" s="1"/>
  <c r="BK147" i="45"/>
  <c r="BK148" i="45" s="1"/>
  <c r="BK32" i="45"/>
  <c r="BK33" i="45" s="1"/>
  <c r="BK242" i="45"/>
  <c r="BK243" i="45" s="1"/>
  <c r="BK187" i="45"/>
  <c r="BK188" i="45" s="1"/>
  <c r="BK7" i="45"/>
  <c r="BK8" i="45" s="1"/>
  <c r="BK12" i="45"/>
  <c r="BK13" i="45" s="1"/>
  <c r="BK172" i="45"/>
  <c r="BK173" i="45" s="1"/>
  <c r="BF37" i="41"/>
  <c r="BK182" i="45"/>
  <c r="BK183" i="45" s="1"/>
  <c r="BK52" i="45"/>
  <c r="BK53" i="45" s="1"/>
  <c r="BK102" i="45"/>
  <c r="BK103" i="45" s="1"/>
  <c r="BK97" i="45"/>
  <c r="BK98" i="45" s="1"/>
  <c r="BK127" i="45"/>
  <c r="BK128" i="45" s="1"/>
  <c r="BK247" i="45"/>
  <c r="BK248" i="45" s="1"/>
  <c r="BL3" i="45"/>
  <c r="BK262" i="45"/>
  <c r="BK263" i="45" s="1"/>
  <c r="BK117" i="45"/>
  <c r="BK118" i="45" s="1"/>
  <c r="BK137" i="45"/>
  <c r="BK138" i="45" s="1"/>
  <c r="BK132" i="45"/>
  <c r="BK133" i="45" s="1"/>
  <c r="BK207" i="45"/>
  <c r="BK208" i="45" s="1"/>
  <c r="BK197" i="45"/>
  <c r="BK198" i="45" s="1"/>
  <c r="BK27" i="45"/>
  <c r="BK28" i="45" s="1"/>
  <c r="BK177" i="45"/>
  <c r="BK178" i="45" s="1"/>
  <c r="BK227" i="45"/>
  <c r="BK228" i="45" s="1"/>
  <c r="BK17" i="45"/>
  <c r="BK18" i="45" s="1"/>
  <c r="BK192" i="45"/>
  <c r="BK193" i="45" s="1"/>
  <c r="BJ74" i="45"/>
  <c r="BE52" i="41"/>
  <c r="BJ59" i="45"/>
  <c r="BE49" i="41"/>
  <c r="BE56" i="41"/>
  <c r="BJ94" i="45"/>
  <c r="BJ249" i="45"/>
  <c r="BE87" i="41"/>
  <c r="BJ164" i="45"/>
  <c r="BE70" i="41"/>
  <c r="BJ99" i="45"/>
  <c r="BE57" i="41"/>
  <c r="BJ84" i="45"/>
  <c r="BE54" i="41"/>
  <c r="BE78" i="41"/>
  <c r="BJ204" i="45"/>
  <c r="BE61" i="41"/>
  <c r="BJ119" i="45"/>
  <c r="BE85" i="41"/>
  <c r="BJ239" i="45"/>
  <c r="BE72" i="41"/>
  <c r="BJ174" i="45"/>
  <c r="BJ139" i="45"/>
  <c r="BE65" i="41"/>
  <c r="BE50" i="41"/>
  <c r="BJ64" i="45"/>
  <c r="BE80" i="41"/>
  <c r="BJ214" i="45"/>
  <c r="BJ159" i="45"/>
  <c r="BE69" i="41"/>
  <c r="BE64" i="41"/>
  <c r="BJ134" i="45"/>
  <c r="BE46" i="41"/>
  <c r="BJ44" i="45"/>
  <c r="BJ219" i="45"/>
  <c r="BE81" i="41"/>
  <c r="BE58" i="41"/>
  <c r="BJ104" i="45"/>
  <c r="BJ189" i="45"/>
  <c r="BE75" i="41"/>
  <c r="BJ184" i="45"/>
  <c r="BE74" i="41"/>
  <c r="BE39" i="41"/>
  <c r="BJ9" i="45"/>
  <c r="BE66" i="41"/>
  <c r="BJ144" i="45"/>
  <c r="BJ209" i="45"/>
  <c r="BE79" i="41"/>
  <c r="BE84" i="41"/>
  <c r="BJ234" i="45"/>
  <c r="BK179" i="45" l="1"/>
  <c r="BF73" i="41"/>
  <c r="BL92" i="45"/>
  <c r="BL93" i="45" s="1"/>
  <c r="BL122" i="45"/>
  <c r="BL123" i="45" s="1"/>
  <c r="BL262" i="45"/>
  <c r="BL263" i="45" s="1"/>
  <c r="BL82" i="45"/>
  <c r="BL83" i="45" s="1"/>
  <c r="BL57" i="45"/>
  <c r="BL58" i="45" s="1"/>
  <c r="BL127" i="45"/>
  <c r="BL128" i="45" s="1"/>
  <c r="BL152" i="45"/>
  <c r="BL153" i="45" s="1"/>
  <c r="BL172" i="45"/>
  <c r="BL173" i="45" s="1"/>
  <c r="BL22" i="45"/>
  <c r="BL23" i="45" s="1"/>
  <c r="BL97" i="45"/>
  <c r="BL98" i="45" s="1"/>
  <c r="BL202" i="45"/>
  <c r="BL203" i="45" s="1"/>
  <c r="BL47" i="45"/>
  <c r="BL48" i="45" s="1"/>
  <c r="BL252" i="45"/>
  <c r="BL253" i="45" s="1"/>
  <c r="BL102" i="45"/>
  <c r="BL103" i="45" s="1"/>
  <c r="BL17" i="45"/>
  <c r="BL18" i="45" s="1"/>
  <c r="BL212" i="45"/>
  <c r="BL213" i="45" s="1"/>
  <c r="BL62" i="45"/>
  <c r="BL63" i="45" s="1"/>
  <c r="BL7" i="45"/>
  <c r="BL8" i="45" s="1"/>
  <c r="BL237" i="45"/>
  <c r="BL238" i="45" s="1"/>
  <c r="BL257" i="45"/>
  <c r="BL258" i="45" s="1"/>
  <c r="BL77" i="45"/>
  <c r="BL78" i="45" s="1"/>
  <c r="BL232" i="45"/>
  <c r="BL233" i="45" s="1"/>
  <c r="BL217" i="45"/>
  <c r="BL218" i="45" s="1"/>
  <c r="BL32" i="45"/>
  <c r="BL33" i="45" s="1"/>
  <c r="BL87" i="45"/>
  <c r="BL88" i="45" s="1"/>
  <c r="BL162" i="45"/>
  <c r="BL163" i="45" s="1"/>
  <c r="BL112" i="45"/>
  <c r="BL113" i="45" s="1"/>
  <c r="BL177" i="45"/>
  <c r="BL178" i="45" s="1"/>
  <c r="BL187" i="45"/>
  <c r="BL188" i="45" s="1"/>
  <c r="BL27" i="45"/>
  <c r="BL28" i="45" s="1"/>
  <c r="BL107" i="45"/>
  <c r="BL108" i="45" s="1"/>
  <c r="BL147" i="45"/>
  <c r="BL148" i="45" s="1"/>
  <c r="BL227" i="45"/>
  <c r="BL228" i="45" s="1"/>
  <c r="BL157" i="45"/>
  <c r="BL158" i="45" s="1"/>
  <c r="BG37" i="41"/>
  <c r="BL132" i="45"/>
  <c r="BL133" i="45" s="1"/>
  <c r="BL137" i="45"/>
  <c r="BL138" i="45" s="1"/>
  <c r="BL247" i="45"/>
  <c r="BL248" i="45" s="1"/>
  <c r="BL72" i="45"/>
  <c r="BL73" i="45" s="1"/>
  <c r="BL242" i="45"/>
  <c r="BL243" i="45" s="1"/>
  <c r="BM3" i="45"/>
  <c r="BL42" i="45"/>
  <c r="BL43" i="45" s="1"/>
  <c r="BL12" i="45"/>
  <c r="BL13" i="45" s="1"/>
  <c r="BL142" i="45"/>
  <c r="BL143" i="45" s="1"/>
  <c r="BL37" i="45"/>
  <c r="BL38" i="45" s="1"/>
  <c r="BL167" i="45"/>
  <c r="BL168" i="45" s="1"/>
  <c r="BL117" i="45"/>
  <c r="BL118" i="45" s="1"/>
  <c r="BL207" i="45"/>
  <c r="BL208" i="45" s="1"/>
  <c r="BL222" i="45"/>
  <c r="BL223" i="45" s="1"/>
  <c r="BL67" i="45"/>
  <c r="BL68" i="45" s="1"/>
  <c r="BL182" i="45"/>
  <c r="BL183" i="45" s="1"/>
  <c r="BL52" i="45"/>
  <c r="BL53" i="45" s="1"/>
  <c r="BL192" i="45"/>
  <c r="BL193" i="45" s="1"/>
  <c r="BL197" i="45"/>
  <c r="BL198" i="45" s="1"/>
  <c r="BK174" i="45"/>
  <c r="BF72" i="41"/>
  <c r="BF86" i="41"/>
  <c r="BK244" i="45"/>
  <c r="BK254" i="45"/>
  <c r="BF88" i="41"/>
  <c r="BK204" i="45"/>
  <c r="BF78" i="41"/>
  <c r="BF45" i="41"/>
  <c r="BK39" i="45"/>
  <c r="BF43" i="41"/>
  <c r="BK29" i="45"/>
  <c r="BF65" i="41"/>
  <c r="BK139" i="45"/>
  <c r="BF48" i="41"/>
  <c r="BK54" i="45"/>
  <c r="BF44" i="41"/>
  <c r="BK34" i="45"/>
  <c r="BF55" i="41"/>
  <c r="BK89" i="45"/>
  <c r="BK214" i="45"/>
  <c r="BF80" i="41"/>
  <c r="BK94" i="45"/>
  <c r="BF56" i="41"/>
  <c r="BK229" i="45"/>
  <c r="BF83" i="41"/>
  <c r="BF79" i="41"/>
  <c r="BK209" i="45"/>
  <c r="BF90" i="41"/>
  <c r="BK266" i="45"/>
  <c r="BK267" i="45" s="1"/>
  <c r="BK264" i="45"/>
  <c r="BK99" i="45"/>
  <c r="BF57" i="41"/>
  <c r="BF75" i="41"/>
  <c r="BK189" i="45"/>
  <c r="BK24" i="45"/>
  <c r="BF42" i="41"/>
  <c r="BK109" i="45"/>
  <c r="BF59" i="41"/>
  <c r="BK49" i="45"/>
  <c r="BF47" i="41"/>
  <c r="BK64" i="45"/>
  <c r="BF50" i="41"/>
  <c r="BF66" i="41"/>
  <c r="BK144" i="45"/>
  <c r="BF51" i="41"/>
  <c r="BK69" i="45"/>
  <c r="BK79" i="45"/>
  <c r="BF53" i="41"/>
  <c r="BK134" i="45"/>
  <c r="BF64" i="41"/>
  <c r="BF58" i="41"/>
  <c r="BK104" i="45"/>
  <c r="BF69" i="41"/>
  <c r="BK159" i="45"/>
  <c r="BF60" i="41"/>
  <c r="BK114" i="45"/>
  <c r="BF68" i="41"/>
  <c r="BK154" i="45"/>
  <c r="BF82" i="41"/>
  <c r="BK224" i="45"/>
  <c r="BK194" i="45"/>
  <c r="BF76" i="41"/>
  <c r="BK249" i="45"/>
  <c r="BF87" i="41"/>
  <c r="BK14" i="45"/>
  <c r="BF40" i="41"/>
  <c r="BF81" i="41"/>
  <c r="BK219" i="45"/>
  <c r="BK74" i="45"/>
  <c r="BF52" i="41"/>
  <c r="BF85" i="41"/>
  <c r="BK239" i="45"/>
  <c r="BK259" i="45"/>
  <c r="BF89" i="41"/>
  <c r="BE92" i="41"/>
  <c r="BE93" i="41" s="1"/>
  <c r="BK19" i="45"/>
  <c r="BF41" i="41"/>
  <c r="BK199" i="45"/>
  <c r="BF77" i="41"/>
  <c r="BK119" i="45"/>
  <c r="BF61" i="41"/>
  <c r="BF63" i="41"/>
  <c r="BK129" i="45"/>
  <c r="BF74" i="41"/>
  <c r="BK184" i="45"/>
  <c r="BF39" i="41"/>
  <c r="BK9" i="45"/>
  <c r="BK149" i="45"/>
  <c r="BF67" i="41"/>
  <c r="BK84" i="45"/>
  <c r="BF54" i="41"/>
  <c r="BF70" i="41"/>
  <c r="BK164" i="45"/>
  <c r="BK59" i="45"/>
  <c r="BF49" i="41"/>
  <c r="BF84" i="41"/>
  <c r="BK234" i="45"/>
  <c r="BK44" i="45"/>
  <c r="BF46" i="41"/>
  <c r="BF62" i="41"/>
  <c r="BK124" i="45"/>
  <c r="BK169" i="45"/>
  <c r="BF71" i="41"/>
  <c r="BF92" i="41" l="1"/>
  <c r="BF93" i="41" s="1"/>
  <c r="BG76" i="41"/>
  <c r="BL194" i="45"/>
  <c r="BG82" i="41"/>
  <c r="BL224" i="45"/>
  <c r="BL229" i="45"/>
  <c r="BG83" i="41"/>
  <c r="BL89" i="45"/>
  <c r="BG55" i="41"/>
  <c r="BG50" i="41"/>
  <c r="BL64" i="45"/>
  <c r="BL24" i="45"/>
  <c r="BG42" i="41"/>
  <c r="BG56" i="41"/>
  <c r="BL94" i="45"/>
  <c r="BG48" i="41"/>
  <c r="BL54" i="45"/>
  <c r="BG79" i="41"/>
  <c r="BL209" i="45"/>
  <c r="BG64" i="41"/>
  <c r="BL134" i="45"/>
  <c r="BG67" i="41"/>
  <c r="BL149" i="45"/>
  <c r="BG44" i="41"/>
  <c r="BL34" i="45"/>
  <c r="BL214" i="45"/>
  <c r="BG80" i="41"/>
  <c r="BL174" i="45"/>
  <c r="BG72" i="41"/>
  <c r="BL199" i="45"/>
  <c r="BG77" i="41"/>
  <c r="BL69" i="45"/>
  <c r="BG51" i="41"/>
  <c r="BL169" i="45"/>
  <c r="BG71" i="41"/>
  <c r="BG46" i="41"/>
  <c r="BL44" i="45"/>
  <c r="BG87" i="41"/>
  <c r="BL249" i="45"/>
  <c r="BL159" i="45"/>
  <c r="BG69" i="41"/>
  <c r="BL29" i="45"/>
  <c r="BG43" i="41"/>
  <c r="BL164" i="45"/>
  <c r="BG70" i="41"/>
  <c r="BG84" i="41"/>
  <c r="BL234" i="45"/>
  <c r="BG39" i="41"/>
  <c r="BL9" i="45"/>
  <c r="BG58" i="41"/>
  <c r="BL104" i="45"/>
  <c r="BL99" i="45"/>
  <c r="BG57" i="41"/>
  <c r="BL129" i="45"/>
  <c r="BG63" i="41"/>
  <c r="BL124" i="45"/>
  <c r="BG62" i="41"/>
  <c r="BG45" i="41"/>
  <c r="BL39" i="45"/>
  <c r="BM42" i="45"/>
  <c r="BM43" i="45" s="1"/>
  <c r="BM202" i="45"/>
  <c r="BM203" i="45" s="1"/>
  <c r="BM72" i="45"/>
  <c r="BM73" i="45" s="1"/>
  <c r="BM182" i="45"/>
  <c r="BM183" i="45" s="1"/>
  <c r="BM212" i="45"/>
  <c r="BM213" i="45" s="1"/>
  <c r="BM242" i="45"/>
  <c r="BM243" i="45" s="1"/>
  <c r="BM37" i="45"/>
  <c r="BM38" i="45" s="1"/>
  <c r="BH37" i="41"/>
  <c r="BN3" i="45"/>
  <c r="BM17" i="45"/>
  <c r="BM18" i="45" s="1"/>
  <c r="BM102" i="45"/>
  <c r="BM103" i="45" s="1"/>
  <c r="BM12" i="45"/>
  <c r="BM13" i="45" s="1"/>
  <c r="BM22" i="45"/>
  <c r="BM23" i="45" s="1"/>
  <c r="BM147" i="45"/>
  <c r="BM148" i="45" s="1"/>
  <c r="BM152" i="45"/>
  <c r="BM153" i="45" s="1"/>
  <c r="BM27" i="45"/>
  <c r="BM28" i="45" s="1"/>
  <c r="BM92" i="45"/>
  <c r="BM93" i="45" s="1"/>
  <c r="BM137" i="45"/>
  <c r="BM138" i="45" s="1"/>
  <c r="BM172" i="45"/>
  <c r="BM173" i="45" s="1"/>
  <c r="BM167" i="45"/>
  <c r="BM168" i="45" s="1"/>
  <c r="BM257" i="45"/>
  <c r="BM258" i="45" s="1"/>
  <c r="BM192" i="45"/>
  <c r="BM193" i="45" s="1"/>
  <c r="BM142" i="45"/>
  <c r="BM143" i="45" s="1"/>
  <c r="BM157" i="45"/>
  <c r="BM158" i="45" s="1"/>
  <c r="BM77" i="45"/>
  <c r="BM78" i="45" s="1"/>
  <c r="BM237" i="45"/>
  <c r="BM238" i="45" s="1"/>
  <c r="BM207" i="45"/>
  <c r="BM208" i="45" s="1"/>
  <c r="BM7" i="45"/>
  <c r="BM8" i="45" s="1"/>
  <c r="BM222" i="45"/>
  <c r="BM223" i="45" s="1"/>
  <c r="BM127" i="45"/>
  <c r="BM128" i="45" s="1"/>
  <c r="BM132" i="45"/>
  <c r="BM133" i="45" s="1"/>
  <c r="BM32" i="45"/>
  <c r="BM33" i="45" s="1"/>
  <c r="BM107" i="45"/>
  <c r="BM108" i="45" s="1"/>
  <c r="BM232" i="45"/>
  <c r="BM233" i="45" s="1"/>
  <c r="BM57" i="45"/>
  <c r="BM58" i="45" s="1"/>
  <c r="BM67" i="45"/>
  <c r="BM68" i="45" s="1"/>
  <c r="BM177" i="45"/>
  <c r="BM178" i="45" s="1"/>
  <c r="BM227" i="45"/>
  <c r="BM228" i="45" s="1"/>
  <c r="BM52" i="45"/>
  <c r="BM53" i="45" s="1"/>
  <c r="BM97" i="45"/>
  <c r="BM98" i="45" s="1"/>
  <c r="BM87" i="45"/>
  <c r="BM88" i="45" s="1"/>
  <c r="BM217" i="45"/>
  <c r="BM218" i="45" s="1"/>
  <c r="BM252" i="45"/>
  <c r="BM253" i="45" s="1"/>
  <c r="BM187" i="45"/>
  <c r="BM188" i="45" s="1"/>
  <c r="BM47" i="45"/>
  <c r="BM48" i="45" s="1"/>
  <c r="BM162" i="45"/>
  <c r="BM163" i="45" s="1"/>
  <c r="BM197" i="45"/>
  <c r="BM198" i="45" s="1"/>
  <c r="BM117" i="45"/>
  <c r="BM118" i="45" s="1"/>
  <c r="BM112" i="45"/>
  <c r="BM113" i="45" s="1"/>
  <c r="BM262" i="45"/>
  <c r="BM263" i="45" s="1"/>
  <c r="BM82" i="45"/>
  <c r="BM83" i="45" s="1"/>
  <c r="BM62" i="45"/>
  <c r="BM63" i="45" s="1"/>
  <c r="BM122" i="45"/>
  <c r="BM123" i="45" s="1"/>
  <c r="BM247" i="45"/>
  <c r="BM248" i="45" s="1"/>
  <c r="BL139" i="45"/>
  <c r="BG65" i="41"/>
  <c r="BL189" i="45"/>
  <c r="BG75" i="41"/>
  <c r="BG53" i="41"/>
  <c r="BL79" i="45"/>
  <c r="BG88" i="41"/>
  <c r="BL254" i="45"/>
  <c r="BG49" i="41"/>
  <c r="BL59" i="45"/>
  <c r="BL144" i="45"/>
  <c r="BG66" i="41"/>
  <c r="BL244" i="45"/>
  <c r="BG86" i="41"/>
  <c r="BG73" i="41"/>
  <c r="BL179" i="45"/>
  <c r="BL259" i="45"/>
  <c r="BG89" i="41"/>
  <c r="BL49" i="45"/>
  <c r="BG47" i="41"/>
  <c r="BL84" i="45"/>
  <c r="BG54" i="41"/>
  <c r="BG74" i="41"/>
  <c r="BL184" i="45"/>
  <c r="BG61" i="41"/>
  <c r="BL119" i="45"/>
  <c r="BG40" i="41"/>
  <c r="BL14" i="45"/>
  <c r="BG52" i="41"/>
  <c r="BL74" i="45"/>
  <c r="BL109" i="45"/>
  <c r="BG59" i="41"/>
  <c r="BL114" i="45"/>
  <c r="BG60" i="41"/>
  <c r="BG81" i="41"/>
  <c r="BL219" i="45"/>
  <c r="BL239" i="45"/>
  <c r="BG85" i="41"/>
  <c r="BL19" i="45"/>
  <c r="BG41" i="41"/>
  <c r="BL204" i="45"/>
  <c r="BG78" i="41"/>
  <c r="BL154" i="45"/>
  <c r="BG68" i="41"/>
  <c r="BG90" i="41"/>
  <c r="BL264" i="45"/>
  <c r="BL266" i="45"/>
  <c r="BL267" i="45" s="1"/>
  <c r="BH62" i="41" l="1"/>
  <c r="BM124" i="45"/>
  <c r="BM49" i="45"/>
  <c r="BH47" i="41"/>
  <c r="BM89" i="45"/>
  <c r="BH55" i="41"/>
  <c r="BH59" i="41"/>
  <c r="BM109" i="45"/>
  <c r="BH53" i="41"/>
  <c r="BM79" i="45"/>
  <c r="BH56" i="41"/>
  <c r="BM94" i="45"/>
  <c r="BH80" i="41"/>
  <c r="BM214" i="45"/>
  <c r="BG92" i="41"/>
  <c r="BG93" i="41" s="1"/>
  <c r="BH50" i="41"/>
  <c r="BM64" i="45"/>
  <c r="BH75" i="41"/>
  <c r="BM189" i="45"/>
  <c r="BH51" i="41"/>
  <c r="BM69" i="45"/>
  <c r="BH44" i="41"/>
  <c r="BM34" i="45"/>
  <c r="BM159" i="45"/>
  <c r="BH69" i="41"/>
  <c r="BH43" i="41"/>
  <c r="BM29" i="45"/>
  <c r="BH74" i="41"/>
  <c r="BM184" i="45"/>
  <c r="BM249" i="45"/>
  <c r="BH87" i="41"/>
  <c r="BH90" i="41"/>
  <c r="BM264" i="45"/>
  <c r="BM266" i="45"/>
  <c r="BM267" i="45" s="1"/>
  <c r="BH70" i="41"/>
  <c r="BM164" i="45"/>
  <c r="BM219" i="45"/>
  <c r="BH81" i="41"/>
  <c r="BH83" i="41"/>
  <c r="BM229" i="45"/>
  <c r="BH84" i="41"/>
  <c r="BM234" i="45"/>
  <c r="BH63" i="41"/>
  <c r="BM129" i="45"/>
  <c r="BH85" i="41"/>
  <c r="BM239" i="45"/>
  <c r="BH76" i="41"/>
  <c r="BM194" i="45"/>
  <c r="BM139" i="45"/>
  <c r="BH65" i="41"/>
  <c r="BM149" i="45"/>
  <c r="BH67" i="41"/>
  <c r="BH41" i="41"/>
  <c r="BM19" i="45"/>
  <c r="BH86" i="41"/>
  <c r="BM244" i="45"/>
  <c r="BH78" i="41"/>
  <c r="BM204" i="45"/>
  <c r="BM114" i="45"/>
  <c r="BH60" i="41"/>
  <c r="BH73" i="41"/>
  <c r="BM179" i="45"/>
  <c r="BH82" i="41"/>
  <c r="BM224" i="45"/>
  <c r="BH89" i="41"/>
  <c r="BM259" i="45"/>
  <c r="BM24" i="45"/>
  <c r="BH42" i="41"/>
  <c r="BN137" i="45"/>
  <c r="BN138" i="45" s="1"/>
  <c r="BN72" i="45"/>
  <c r="BN73" i="45" s="1"/>
  <c r="BN22" i="45"/>
  <c r="BN23" i="45" s="1"/>
  <c r="BN92" i="45"/>
  <c r="BN93" i="45" s="1"/>
  <c r="BN142" i="45"/>
  <c r="BN143" i="45" s="1"/>
  <c r="BN52" i="45"/>
  <c r="BN53" i="45" s="1"/>
  <c r="BN222" i="45"/>
  <c r="BN223" i="45" s="1"/>
  <c r="BN102" i="45"/>
  <c r="BN103" i="45" s="1"/>
  <c r="BN187" i="45"/>
  <c r="BN188" i="45" s="1"/>
  <c r="BN227" i="45"/>
  <c r="BN228" i="45" s="1"/>
  <c r="BN42" i="45"/>
  <c r="BN43" i="45" s="1"/>
  <c r="BN182" i="45"/>
  <c r="BN183" i="45" s="1"/>
  <c r="BN117" i="45"/>
  <c r="BN118" i="45" s="1"/>
  <c r="BN87" i="45"/>
  <c r="BN88" i="45" s="1"/>
  <c r="BN147" i="45"/>
  <c r="BN148" i="45" s="1"/>
  <c r="BN122" i="45"/>
  <c r="BN123" i="45" s="1"/>
  <c r="BN177" i="45"/>
  <c r="BN178" i="45" s="1"/>
  <c r="BN172" i="45"/>
  <c r="BN173" i="45" s="1"/>
  <c r="BN217" i="45"/>
  <c r="BN218" i="45" s="1"/>
  <c r="BN262" i="45"/>
  <c r="BN263" i="45" s="1"/>
  <c r="BN207" i="45"/>
  <c r="BN208" i="45" s="1"/>
  <c r="BN212" i="45"/>
  <c r="BN213" i="45" s="1"/>
  <c r="BN152" i="45"/>
  <c r="BN153" i="45" s="1"/>
  <c r="BN247" i="45"/>
  <c r="BN248" i="45" s="1"/>
  <c r="BN17" i="45"/>
  <c r="BN18" i="45" s="1"/>
  <c r="BN167" i="45"/>
  <c r="BN168" i="45" s="1"/>
  <c r="BN57" i="45"/>
  <c r="BN58" i="45" s="1"/>
  <c r="BN27" i="45"/>
  <c r="BN28" i="45" s="1"/>
  <c r="BN127" i="45"/>
  <c r="BN128" i="45" s="1"/>
  <c r="BN132" i="45"/>
  <c r="BN133" i="45" s="1"/>
  <c r="BN62" i="45"/>
  <c r="BN63" i="45" s="1"/>
  <c r="BN77" i="45"/>
  <c r="BN78" i="45" s="1"/>
  <c r="BN7" i="45"/>
  <c r="BN8" i="45" s="1"/>
  <c r="BN202" i="45"/>
  <c r="BN203" i="45" s="1"/>
  <c r="BN252" i="45"/>
  <c r="BN253" i="45" s="1"/>
  <c r="BO3" i="45"/>
  <c r="BN242" i="45"/>
  <c r="BN243" i="45" s="1"/>
  <c r="BN12" i="45"/>
  <c r="BN13" i="45" s="1"/>
  <c r="BN232" i="45"/>
  <c r="BN233" i="45" s="1"/>
  <c r="BN197" i="45"/>
  <c r="BN198" i="45" s="1"/>
  <c r="BN47" i="45"/>
  <c r="BN48" i="45" s="1"/>
  <c r="BN257" i="45"/>
  <c r="BN258" i="45" s="1"/>
  <c r="BN157" i="45"/>
  <c r="BN158" i="45" s="1"/>
  <c r="BN107" i="45"/>
  <c r="BN108" i="45" s="1"/>
  <c r="BN82" i="45"/>
  <c r="BN83" i="45" s="1"/>
  <c r="BN237" i="45"/>
  <c r="BN238" i="45" s="1"/>
  <c r="BN37" i="45"/>
  <c r="BN38" i="45" s="1"/>
  <c r="BN162" i="45"/>
  <c r="BN163" i="45" s="1"/>
  <c r="BN112" i="45"/>
  <c r="BN113" i="45" s="1"/>
  <c r="BI37" i="41"/>
  <c r="BN67" i="45"/>
  <c r="BN68" i="45" s="1"/>
  <c r="BN32" i="45"/>
  <c r="BN33" i="45" s="1"/>
  <c r="BN192" i="45"/>
  <c r="BN193" i="45" s="1"/>
  <c r="BN97" i="45"/>
  <c r="BN98" i="45" s="1"/>
  <c r="BH46" i="41"/>
  <c r="BM44" i="45"/>
  <c r="BH61" i="41"/>
  <c r="BM119" i="45"/>
  <c r="BM99" i="45"/>
  <c r="BH57" i="41"/>
  <c r="BH39" i="41"/>
  <c r="BM9" i="45"/>
  <c r="BM169" i="45"/>
  <c r="BH71" i="41"/>
  <c r="BM14" i="45"/>
  <c r="BH40" i="41"/>
  <c r="BM84" i="45"/>
  <c r="BH54" i="41"/>
  <c r="BH77" i="41"/>
  <c r="BM199" i="45"/>
  <c r="BM254" i="45"/>
  <c r="BH88" i="41"/>
  <c r="BH48" i="41"/>
  <c r="BM54" i="45"/>
  <c r="BH49" i="41"/>
  <c r="BM59" i="45"/>
  <c r="BH64" i="41"/>
  <c r="BM134" i="45"/>
  <c r="BH79" i="41"/>
  <c r="BM209" i="45"/>
  <c r="BH66" i="41"/>
  <c r="BM144" i="45"/>
  <c r="BH72" i="41"/>
  <c r="BM174" i="45"/>
  <c r="BM154" i="45"/>
  <c r="BH68" i="41"/>
  <c r="BH58" i="41"/>
  <c r="BM104" i="45"/>
  <c r="BH45" i="41"/>
  <c r="BM39" i="45"/>
  <c r="BH52" i="41"/>
  <c r="BM74" i="45"/>
  <c r="BI69" i="41" l="1"/>
  <c r="BN159" i="45"/>
  <c r="BI84" i="41"/>
  <c r="BN234" i="45"/>
  <c r="BI50" i="41"/>
  <c r="BN64" i="45"/>
  <c r="BI68" i="41"/>
  <c r="BN154" i="45"/>
  <c r="BN149" i="45"/>
  <c r="BI67" i="41"/>
  <c r="BI42" i="41"/>
  <c r="BN24" i="45"/>
  <c r="BI85" i="41"/>
  <c r="BN239" i="45"/>
  <c r="BN14" i="45"/>
  <c r="BI40" i="41"/>
  <c r="BI64" i="41"/>
  <c r="BN134" i="45"/>
  <c r="BI80" i="41"/>
  <c r="BN214" i="45"/>
  <c r="BN229" i="45"/>
  <c r="BI83" i="41"/>
  <c r="BI44" i="41"/>
  <c r="BN34" i="45"/>
  <c r="BN164" i="45"/>
  <c r="BI70" i="41"/>
  <c r="BN109" i="45"/>
  <c r="BI59" i="41"/>
  <c r="BN199" i="45"/>
  <c r="BI77" i="41"/>
  <c r="BO127" i="45"/>
  <c r="BO128" i="45" s="1"/>
  <c r="BO92" i="45"/>
  <c r="BO93" i="45" s="1"/>
  <c r="BO12" i="45"/>
  <c r="BO13" i="45" s="1"/>
  <c r="BO157" i="45"/>
  <c r="BO158" i="45" s="1"/>
  <c r="BO52" i="45"/>
  <c r="BO53" i="45" s="1"/>
  <c r="BO102" i="45"/>
  <c r="BO103" i="45" s="1"/>
  <c r="BO62" i="45"/>
  <c r="BO63" i="45" s="1"/>
  <c r="BO237" i="45"/>
  <c r="BO238" i="45" s="1"/>
  <c r="BO142" i="45"/>
  <c r="BO143" i="45" s="1"/>
  <c r="BJ37" i="41"/>
  <c r="BO32" i="45"/>
  <c r="BO33" i="45" s="1"/>
  <c r="BO22" i="45"/>
  <c r="BO23" i="45" s="1"/>
  <c r="BO242" i="45"/>
  <c r="BO243" i="45" s="1"/>
  <c r="BO7" i="45"/>
  <c r="BO8" i="45" s="1"/>
  <c r="BO57" i="45"/>
  <c r="BO58" i="45" s="1"/>
  <c r="BO97" i="45"/>
  <c r="BO98" i="45" s="1"/>
  <c r="BO257" i="45"/>
  <c r="BO258" i="45" s="1"/>
  <c r="BO162" i="45"/>
  <c r="BO163" i="45" s="1"/>
  <c r="BO112" i="45"/>
  <c r="BO113" i="45" s="1"/>
  <c r="BO82" i="45"/>
  <c r="BO83" i="45" s="1"/>
  <c r="BO232" i="45"/>
  <c r="BO233" i="45" s="1"/>
  <c r="BO227" i="45"/>
  <c r="BO228" i="45" s="1"/>
  <c r="BO212" i="45"/>
  <c r="BO213" i="45" s="1"/>
  <c r="BO67" i="45"/>
  <c r="BO68" i="45" s="1"/>
  <c r="BO42" i="45"/>
  <c r="BO43" i="45" s="1"/>
  <c r="BO147" i="45"/>
  <c r="BO148" i="45" s="1"/>
  <c r="BO167" i="45"/>
  <c r="BO168" i="45" s="1"/>
  <c r="BO77" i="45"/>
  <c r="BO78" i="45" s="1"/>
  <c r="BO122" i="45"/>
  <c r="BO123" i="45" s="1"/>
  <c r="BP3" i="45"/>
  <c r="BO47" i="45"/>
  <c r="BO48" i="45" s="1"/>
  <c r="BO172" i="45"/>
  <c r="BO173" i="45" s="1"/>
  <c r="BO17" i="45"/>
  <c r="BO18" i="45" s="1"/>
  <c r="BO137" i="45"/>
  <c r="BO138" i="45" s="1"/>
  <c r="BO27" i="45"/>
  <c r="BO28" i="45" s="1"/>
  <c r="BO192" i="45"/>
  <c r="BO193" i="45" s="1"/>
  <c r="BO37" i="45"/>
  <c r="BO38" i="45" s="1"/>
  <c r="BO117" i="45"/>
  <c r="BO118" i="45" s="1"/>
  <c r="BO222" i="45"/>
  <c r="BO223" i="45" s="1"/>
  <c r="BO182" i="45"/>
  <c r="BO183" i="45" s="1"/>
  <c r="BO252" i="45"/>
  <c r="BO253" i="45" s="1"/>
  <c r="BO202" i="45"/>
  <c r="BO203" i="45" s="1"/>
  <c r="BO197" i="45"/>
  <c r="BO198" i="45" s="1"/>
  <c r="BO207" i="45"/>
  <c r="BO208" i="45" s="1"/>
  <c r="BO187" i="45"/>
  <c r="BO188" i="45" s="1"/>
  <c r="BO262" i="45"/>
  <c r="BO263" i="45" s="1"/>
  <c r="BO107" i="45"/>
  <c r="BO108" i="45" s="1"/>
  <c r="BO152" i="45"/>
  <c r="BO153" i="45" s="1"/>
  <c r="BO217" i="45"/>
  <c r="BO218" i="45" s="1"/>
  <c r="BO72" i="45"/>
  <c r="BO73" i="45" s="1"/>
  <c r="BO132" i="45"/>
  <c r="BO133" i="45" s="1"/>
  <c r="BO247" i="45"/>
  <c r="BO248" i="45" s="1"/>
  <c r="BO177" i="45"/>
  <c r="BO178" i="45" s="1"/>
  <c r="BO87" i="45"/>
  <c r="BO88" i="45" s="1"/>
  <c r="BI53" i="41"/>
  <c r="BN79" i="45"/>
  <c r="BN29" i="45"/>
  <c r="BI43" i="41"/>
  <c r="BN249" i="45"/>
  <c r="BI87" i="41"/>
  <c r="BI90" i="41"/>
  <c r="BN266" i="45"/>
  <c r="BN267" i="45" s="1"/>
  <c r="BN264" i="45"/>
  <c r="BI62" i="41"/>
  <c r="BN124" i="45"/>
  <c r="BN184" i="45"/>
  <c r="BI74" i="41"/>
  <c r="BI58" i="41"/>
  <c r="BN104" i="45"/>
  <c r="BI56" i="41"/>
  <c r="BN94" i="45"/>
  <c r="BI51" i="41"/>
  <c r="BN69" i="45"/>
  <c r="BI45" i="41"/>
  <c r="BN39" i="45"/>
  <c r="BI88" i="41"/>
  <c r="BN254" i="45"/>
  <c r="BI49" i="41"/>
  <c r="BN59" i="45"/>
  <c r="BI81" i="41"/>
  <c r="BN219" i="45"/>
  <c r="BI46" i="41"/>
  <c r="BN44" i="45"/>
  <c r="BI82" i="41"/>
  <c r="BN224" i="45"/>
  <c r="BI57" i="41"/>
  <c r="BN99" i="45"/>
  <c r="BN259" i="45"/>
  <c r="BI89" i="41"/>
  <c r="BN204" i="45"/>
  <c r="BI78" i="41"/>
  <c r="BN169" i="45"/>
  <c r="BI71" i="41"/>
  <c r="BN174" i="45"/>
  <c r="BI72" i="41"/>
  <c r="BI55" i="41"/>
  <c r="BN89" i="45"/>
  <c r="BI48" i="41"/>
  <c r="BN54" i="45"/>
  <c r="BI52" i="41"/>
  <c r="BN74" i="45"/>
  <c r="BH92" i="41"/>
  <c r="BH93" i="41" s="1"/>
  <c r="BI76" i="41"/>
  <c r="BN194" i="45"/>
  <c r="BN114" i="45"/>
  <c r="BI60" i="41"/>
  <c r="BI54" i="41"/>
  <c r="BN84" i="45"/>
  <c r="BN49" i="45"/>
  <c r="BI47" i="41"/>
  <c r="BI86" i="41"/>
  <c r="BN244" i="45"/>
  <c r="BN9" i="45"/>
  <c r="BI39" i="41"/>
  <c r="BN129" i="45"/>
  <c r="BI63" i="41"/>
  <c r="BI41" i="41"/>
  <c r="BN19" i="45"/>
  <c r="BN209" i="45"/>
  <c r="BI79" i="41"/>
  <c r="BN179" i="45"/>
  <c r="BI73" i="41"/>
  <c r="BN119" i="45"/>
  <c r="BI61" i="41"/>
  <c r="BI75" i="41"/>
  <c r="BN189" i="45"/>
  <c r="BN144" i="45"/>
  <c r="BI66" i="41"/>
  <c r="BN139" i="45"/>
  <c r="BI65" i="41"/>
  <c r="BI92" i="41" l="1"/>
  <c r="BI93" i="41" s="1"/>
  <c r="BJ55" i="41"/>
  <c r="BO89" i="45"/>
  <c r="BO74" i="45"/>
  <c r="BJ52" i="41"/>
  <c r="BO264" i="45"/>
  <c r="BJ90" i="41"/>
  <c r="BO266" i="45"/>
  <c r="BO267" i="45" s="1"/>
  <c r="BJ78" i="41"/>
  <c r="BO204" i="45"/>
  <c r="BJ61" i="41"/>
  <c r="BO119" i="45"/>
  <c r="BJ65" i="41"/>
  <c r="BO139" i="45"/>
  <c r="BP222" i="45"/>
  <c r="BP223" i="45" s="1"/>
  <c r="BP152" i="45"/>
  <c r="BP153" i="45" s="1"/>
  <c r="BP17" i="45"/>
  <c r="BP18" i="45" s="1"/>
  <c r="BP187" i="45"/>
  <c r="BP188" i="45" s="1"/>
  <c r="BP242" i="45"/>
  <c r="BP243" i="45" s="1"/>
  <c r="BP202" i="45"/>
  <c r="BP203" i="45" s="1"/>
  <c r="BP197" i="45"/>
  <c r="BP198" i="45" s="1"/>
  <c r="BP102" i="45"/>
  <c r="BP103" i="45" s="1"/>
  <c r="BP62" i="45"/>
  <c r="BP63" i="45" s="1"/>
  <c r="BP107" i="45"/>
  <c r="BP108" i="45" s="1"/>
  <c r="BP142" i="45"/>
  <c r="BP143" i="45" s="1"/>
  <c r="BK37" i="41"/>
  <c r="BP232" i="45"/>
  <c r="BP233" i="45" s="1"/>
  <c r="BP67" i="45"/>
  <c r="BP68" i="45" s="1"/>
  <c r="BP87" i="45"/>
  <c r="BP88" i="45" s="1"/>
  <c r="BP57" i="45"/>
  <c r="BP58" i="45" s="1"/>
  <c r="BP167" i="45"/>
  <c r="BP168" i="45" s="1"/>
  <c r="BP122" i="45"/>
  <c r="BP123" i="45" s="1"/>
  <c r="BP172" i="45"/>
  <c r="BP173" i="45" s="1"/>
  <c r="BP92" i="45"/>
  <c r="BP93" i="45" s="1"/>
  <c r="BP112" i="45"/>
  <c r="BP113" i="45" s="1"/>
  <c r="BP217" i="45"/>
  <c r="BP218" i="45" s="1"/>
  <c r="BQ3" i="45"/>
  <c r="BP137" i="45"/>
  <c r="BP138" i="45" s="1"/>
  <c r="BP252" i="45"/>
  <c r="BP253" i="45" s="1"/>
  <c r="BP97" i="45"/>
  <c r="BP98" i="45" s="1"/>
  <c r="BP117" i="45"/>
  <c r="BP118" i="45" s="1"/>
  <c r="BP157" i="45"/>
  <c r="BP158" i="45" s="1"/>
  <c r="BP162" i="45"/>
  <c r="BP163" i="45" s="1"/>
  <c r="BP22" i="45"/>
  <c r="BP23" i="45" s="1"/>
  <c r="BP212" i="45"/>
  <c r="BP213" i="45" s="1"/>
  <c r="BP72" i="45"/>
  <c r="BP73" i="45" s="1"/>
  <c r="BP52" i="45"/>
  <c r="BP53" i="45" s="1"/>
  <c r="BP132" i="45"/>
  <c r="BP133" i="45" s="1"/>
  <c r="BP42" i="45"/>
  <c r="BP43" i="45" s="1"/>
  <c r="BP77" i="45"/>
  <c r="BP78" i="45" s="1"/>
  <c r="BP192" i="45"/>
  <c r="BP193" i="45" s="1"/>
  <c r="BP27" i="45"/>
  <c r="BP28" i="45" s="1"/>
  <c r="BP37" i="45"/>
  <c r="BP38" i="45" s="1"/>
  <c r="BP12" i="45"/>
  <c r="BP13" i="45" s="1"/>
  <c r="BP177" i="45"/>
  <c r="BP178" i="45" s="1"/>
  <c r="BP207" i="45"/>
  <c r="BP208" i="45" s="1"/>
  <c r="BP182" i="45"/>
  <c r="BP183" i="45" s="1"/>
  <c r="BP247" i="45"/>
  <c r="BP248" i="45" s="1"/>
  <c r="BP147" i="45"/>
  <c r="BP148" i="45" s="1"/>
  <c r="BP7" i="45"/>
  <c r="BP8" i="45" s="1"/>
  <c r="BP262" i="45"/>
  <c r="BP263" i="45" s="1"/>
  <c r="BP32" i="45"/>
  <c r="BP33" i="45" s="1"/>
  <c r="BP82" i="45"/>
  <c r="BP83" i="45" s="1"/>
  <c r="BP257" i="45"/>
  <c r="BP258" i="45" s="1"/>
  <c r="BP237" i="45"/>
  <c r="BP238" i="45" s="1"/>
  <c r="BP227" i="45"/>
  <c r="BP228" i="45" s="1"/>
  <c r="BP47" i="45"/>
  <c r="BP48" i="45" s="1"/>
  <c r="BP127" i="45"/>
  <c r="BP128" i="45" s="1"/>
  <c r="BO149" i="45"/>
  <c r="BJ67" i="41"/>
  <c r="BO229" i="45"/>
  <c r="BJ83" i="41"/>
  <c r="BO164" i="45"/>
  <c r="BJ70" i="41"/>
  <c r="BJ39" i="41"/>
  <c r="BO9" i="45"/>
  <c r="BJ58" i="41"/>
  <c r="BO104" i="45"/>
  <c r="BJ56" i="41"/>
  <c r="BO94" i="45"/>
  <c r="BO179" i="45"/>
  <c r="BJ73" i="41"/>
  <c r="BO219" i="45"/>
  <c r="BJ81" i="41"/>
  <c r="BO189" i="45"/>
  <c r="BJ75" i="41"/>
  <c r="BO254" i="45"/>
  <c r="BJ88" i="41"/>
  <c r="BJ45" i="41"/>
  <c r="BO39" i="45"/>
  <c r="BO19" i="45"/>
  <c r="BJ41" i="41"/>
  <c r="BO124" i="45"/>
  <c r="BJ62" i="41"/>
  <c r="BO44" i="45"/>
  <c r="BJ46" i="41"/>
  <c r="BJ84" i="41"/>
  <c r="BO234" i="45"/>
  <c r="BO259" i="45"/>
  <c r="BJ89" i="41"/>
  <c r="BO244" i="45"/>
  <c r="BJ86" i="41"/>
  <c r="BO144" i="45"/>
  <c r="BJ66" i="41"/>
  <c r="BJ48" i="41"/>
  <c r="BO54" i="45"/>
  <c r="BJ63" i="41"/>
  <c r="BO129" i="45"/>
  <c r="BO249" i="45"/>
  <c r="BJ87" i="41"/>
  <c r="BJ68" i="41"/>
  <c r="BO154" i="45"/>
  <c r="BO209" i="45"/>
  <c r="BJ79" i="41"/>
  <c r="BJ74" i="41"/>
  <c r="BO184" i="45"/>
  <c r="BO194" i="45"/>
  <c r="BJ76" i="41"/>
  <c r="BJ72" i="41"/>
  <c r="BO174" i="45"/>
  <c r="BO79" i="45"/>
  <c r="BJ53" i="41"/>
  <c r="BJ51" i="41"/>
  <c r="BO69" i="45"/>
  <c r="BO84" i="45"/>
  <c r="BJ54" i="41"/>
  <c r="BO99" i="45"/>
  <c r="BJ57" i="41"/>
  <c r="BJ42" i="41"/>
  <c r="BO24" i="45"/>
  <c r="BJ85" i="41"/>
  <c r="BO239" i="45"/>
  <c r="BJ69" i="41"/>
  <c r="BO159" i="45"/>
  <c r="BJ64" i="41"/>
  <c r="BO134" i="45"/>
  <c r="BO109" i="45"/>
  <c r="BJ59" i="41"/>
  <c r="BO199" i="45"/>
  <c r="BJ77" i="41"/>
  <c r="BJ82" i="41"/>
  <c r="BO224" i="45"/>
  <c r="BJ43" i="41"/>
  <c r="BO29" i="45"/>
  <c r="BJ47" i="41"/>
  <c r="BO49" i="45"/>
  <c r="BO169" i="45"/>
  <c r="BJ71" i="41"/>
  <c r="BO214" i="45"/>
  <c r="BJ80" i="41"/>
  <c r="BJ60" i="41"/>
  <c r="BO114" i="45"/>
  <c r="BO59" i="45"/>
  <c r="BJ49" i="41"/>
  <c r="BJ44" i="41"/>
  <c r="BO34" i="45"/>
  <c r="BJ50" i="41"/>
  <c r="BO64" i="45"/>
  <c r="BO14" i="45"/>
  <c r="BJ40" i="41"/>
  <c r="BK83" i="41" l="1"/>
  <c r="BP229" i="45"/>
  <c r="BK40" i="41"/>
  <c r="BP14" i="45"/>
  <c r="BK69" i="41"/>
  <c r="BP159" i="45"/>
  <c r="BK56" i="41"/>
  <c r="BP94" i="45"/>
  <c r="BP129" i="45"/>
  <c r="BK63" i="41"/>
  <c r="BP259" i="45"/>
  <c r="BK89" i="41"/>
  <c r="BK39" i="41"/>
  <c r="BP9" i="45"/>
  <c r="BP209" i="45"/>
  <c r="BK79" i="41"/>
  <c r="BK43" i="41"/>
  <c r="BP29" i="45"/>
  <c r="BK64" i="41"/>
  <c r="BP134" i="45"/>
  <c r="BP24" i="45"/>
  <c r="BK42" i="41"/>
  <c r="BP99" i="45"/>
  <c r="BK57" i="41"/>
  <c r="BK81" i="41"/>
  <c r="BP219" i="45"/>
  <c r="BP124" i="45"/>
  <c r="BK62" i="41"/>
  <c r="BP69" i="45"/>
  <c r="BK51" i="41"/>
  <c r="BP109" i="45"/>
  <c r="BK59" i="41"/>
  <c r="BK78" i="41"/>
  <c r="BP204" i="45"/>
  <c r="BP154" i="45"/>
  <c r="BK68" i="41"/>
  <c r="BK87" i="41"/>
  <c r="BP249" i="45"/>
  <c r="BK52" i="41"/>
  <c r="BP74" i="45"/>
  <c r="BJ92" i="41"/>
  <c r="BJ93" i="41" s="1"/>
  <c r="BK47" i="41"/>
  <c r="BP49" i="45"/>
  <c r="BP84" i="45"/>
  <c r="BK54" i="41"/>
  <c r="BK67" i="41"/>
  <c r="BP149" i="45"/>
  <c r="BK73" i="41"/>
  <c r="BP179" i="45"/>
  <c r="BK76" i="41"/>
  <c r="BP194" i="45"/>
  <c r="BK48" i="41"/>
  <c r="BP54" i="45"/>
  <c r="BP164" i="45"/>
  <c r="BK70" i="41"/>
  <c r="BK88" i="41"/>
  <c r="BP254" i="45"/>
  <c r="BP114" i="45"/>
  <c r="BK60" i="41"/>
  <c r="BP169" i="45"/>
  <c r="BK71" i="41"/>
  <c r="BK84" i="41"/>
  <c r="BP234" i="45"/>
  <c r="BP64" i="45"/>
  <c r="BK50" i="41"/>
  <c r="BP244" i="45"/>
  <c r="BK86" i="41"/>
  <c r="BP224" i="45"/>
  <c r="BK82" i="41"/>
  <c r="BK44" i="41"/>
  <c r="BP34" i="45"/>
  <c r="BP79" i="45"/>
  <c r="BK53" i="41"/>
  <c r="BK65" i="41"/>
  <c r="BP139" i="45"/>
  <c r="BP59" i="45"/>
  <c r="BK49" i="41"/>
  <c r="BK58" i="41"/>
  <c r="BP104" i="45"/>
  <c r="BK75" i="41"/>
  <c r="BP189" i="45"/>
  <c r="BK85" i="41"/>
  <c r="BP239" i="45"/>
  <c r="BK90" i="41"/>
  <c r="BP266" i="45"/>
  <c r="BP267" i="45" s="1"/>
  <c r="BP264" i="45"/>
  <c r="BP184" i="45"/>
  <c r="BK74" i="41"/>
  <c r="BP39" i="45"/>
  <c r="BK45" i="41"/>
  <c r="BP44" i="45"/>
  <c r="BK46" i="41"/>
  <c r="BP214" i="45"/>
  <c r="BK80" i="41"/>
  <c r="BK61" i="41"/>
  <c r="BP119" i="45"/>
  <c r="BQ132" i="45"/>
  <c r="BQ133" i="45" s="1"/>
  <c r="BQ87" i="45"/>
  <c r="BQ88" i="45" s="1"/>
  <c r="BQ162" i="45"/>
  <c r="BQ163" i="45" s="1"/>
  <c r="BQ112" i="45"/>
  <c r="BQ113" i="45" s="1"/>
  <c r="BQ52" i="45"/>
  <c r="BQ53" i="45" s="1"/>
  <c r="BQ237" i="45"/>
  <c r="BQ238" i="45" s="1"/>
  <c r="BQ202" i="45"/>
  <c r="BQ203" i="45" s="1"/>
  <c r="BQ157" i="45"/>
  <c r="BQ158" i="45" s="1"/>
  <c r="BQ152" i="45"/>
  <c r="BQ153" i="45" s="1"/>
  <c r="BQ192" i="45"/>
  <c r="BQ193" i="45" s="1"/>
  <c r="BQ197" i="45"/>
  <c r="BQ198" i="45" s="1"/>
  <c r="BQ187" i="45"/>
  <c r="BQ188" i="45" s="1"/>
  <c r="BQ47" i="45"/>
  <c r="BQ48" i="45" s="1"/>
  <c r="BQ232" i="45"/>
  <c r="BQ233" i="45" s="1"/>
  <c r="BQ12" i="45"/>
  <c r="BQ13" i="45" s="1"/>
  <c r="BQ92" i="45"/>
  <c r="BQ93" i="45" s="1"/>
  <c r="BQ32" i="45"/>
  <c r="BQ33" i="45" s="1"/>
  <c r="BQ182" i="45"/>
  <c r="BQ183" i="45" s="1"/>
  <c r="BQ107" i="45"/>
  <c r="BQ108" i="45" s="1"/>
  <c r="BQ127" i="45"/>
  <c r="BQ128" i="45" s="1"/>
  <c r="BQ67" i="45"/>
  <c r="BQ68" i="45" s="1"/>
  <c r="BQ217" i="45"/>
  <c r="BQ218" i="45" s="1"/>
  <c r="BQ242" i="45"/>
  <c r="BQ243" i="45" s="1"/>
  <c r="BQ137" i="45"/>
  <c r="BQ138" i="45" s="1"/>
  <c r="BQ72" i="45"/>
  <c r="BQ73" i="45" s="1"/>
  <c r="BQ102" i="45"/>
  <c r="BQ103" i="45" s="1"/>
  <c r="BQ7" i="45"/>
  <c r="BQ8" i="45" s="1"/>
  <c r="BQ172" i="45"/>
  <c r="BQ173" i="45" s="1"/>
  <c r="BQ77" i="45"/>
  <c r="BQ78" i="45" s="1"/>
  <c r="BQ62" i="45"/>
  <c r="BQ63" i="45" s="1"/>
  <c r="BQ252" i="45"/>
  <c r="BQ253" i="45" s="1"/>
  <c r="BQ257" i="45"/>
  <c r="BQ258" i="45" s="1"/>
  <c r="BQ117" i="45"/>
  <c r="BQ118" i="45" s="1"/>
  <c r="BQ122" i="45"/>
  <c r="BQ123" i="45" s="1"/>
  <c r="BQ97" i="45"/>
  <c r="BQ98" i="45" s="1"/>
  <c r="BQ42" i="45"/>
  <c r="BQ43" i="45" s="1"/>
  <c r="BQ177" i="45"/>
  <c r="BQ178" i="45" s="1"/>
  <c r="BQ142" i="45"/>
  <c r="BQ143" i="45" s="1"/>
  <c r="BL37" i="41"/>
  <c r="BQ212" i="45"/>
  <c r="BQ213" i="45" s="1"/>
  <c r="BQ17" i="45"/>
  <c r="BQ18" i="45" s="1"/>
  <c r="BQ262" i="45"/>
  <c r="BQ263" i="45" s="1"/>
  <c r="BQ57" i="45"/>
  <c r="BQ58" i="45" s="1"/>
  <c r="BQ227" i="45"/>
  <c r="BQ228" i="45" s="1"/>
  <c r="BQ22" i="45"/>
  <c r="BQ23" i="45" s="1"/>
  <c r="BQ207" i="45"/>
  <c r="BQ208" i="45" s="1"/>
  <c r="BR3" i="45"/>
  <c r="BQ147" i="45"/>
  <c r="BQ148" i="45" s="1"/>
  <c r="BQ37" i="45"/>
  <c r="BQ38" i="45" s="1"/>
  <c r="BQ167" i="45"/>
  <c r="BQ168" i="45" s="1"/>
  <c r="BQ82" i="45"/>
  <c r="BQ83" i="45" s="1"/>
  <c r="BQ27" i="45"/>
  <c r="BQ28" i="45" s="1"/>
  <c r="BQ247" i="45"/>
  <c r="BQ248" i="45" s="1"/>
  <c r="BQ222" i="45"/>
  <c r="BQ223" i="45" s="1"/>
  <c r="BK72" i="41"/>
  <c r="BP174" i="45"/>
  <c r="BK55" i="41"/>
  <c r="BP89" i="45"/>
  <c r="BP144" i="45"/>
  <c r="BK66" i="41"/>
  <c r="BK77" i="41"/>
  <c r="BP199" i="45"/>
  <c r="BP19" i="45"/>
  <c r="BK41" i="41"/>
  <c r="BL43" i="41" l="1"/>
  <c r="BQ29" i="45"/>
  <c r="BL67" i="41"/>
  <c r="BQ149" i="45"/>
  <c r="BL83" i="41"/>
  <c r="BQ229" i="45"/>
  <c r="BL80" i="41"/>
  <c r="BQ214" i="45"/>
  <c r="BQ44" i="45"/>
  <c r="BL46" i="41"/>
  <c r="BL89" i="41"/>
  <c r="BQ259" i="45"/>
  <c r="BL72" i="41"/>
  <c r="BQ174" i="45"/>
  <c r="BL65" i="41"/>
  <c r="BQ139" i="45"/>
  <c r="BQ129" i="45"/>
  <c r="BL63" i="41"/>
  <c r="BL56" i="41"/>
  <c r="BQ94" i="45"/>
  <c r="BL75" i="41"/>
  <c r="BQ189" i="45"/>
  <c r="BQ159" i="45"/>
  <c r="BL69" i="41"/>
  <c r="BQ114" i="45"/>
  <c r="BL60" i="41"/>
  <c r="BQ84" i="45"/>
  <c r="BL54" i="41"/>
  <c r="BR107" i="45"/>
  <c r="BR108" i="45" s="1"/>
  <c r="BR177" i="45"/>
  <c r="BR178" i="45" s="1"/>
  <c r="BR127" i="45"/>
  <c r="BR128" i="45" s="1"/>
  <c r="BS3" i="45"/>
  <c r="BR112" i="45"/>
  <c r="BR113" i="45" s="1"/>
  <c r="BR72" i="45"/>
  <c r="BR73" i="45" s="1"/>
  <c r="BR187" i="45"/>
  <c r="BR188" i="45" s="1"/>
  <c r="BR247" i="45"/>
  <c r="BR248" i="45" s="1"/>
  <c r="BR7" i="45"/>
  <c r="BR8" i="45" s="1"/>
  <c r="BR22" i="45"/>
  <c r="BR23" i="45" s="1"/>
  <c r="BR257" i="45"/>
  <c r="BR258" i="45" s="1"/>
  <c r="BR132" i="45"/>
  <c r="BR133" i="45" s="1"/>
  <c r="BR42" i="45"/>
  <c r="BR43" i="45" s="1"/>
  <c r="BR212" i="45"/>
  <c r="BR213" i="45" s="1"/>
  <c r="BR117" i="45"/>
  <c r="BR118" i="45" s="1"/>
  <c r="BR102" i="45"/>
  <c r="BR103" i="45" s="1"/>
  <c r="BR242" i="45"/>
  <c r="BR243" i="45" s="1"/>
  <c r="BR27" i="45"/>
  <c r="BR28" i="45" s="1"/>
  <c r="BR172" i="45"/>
  <c r="BR173" i="45" s="1"/>
  <c r="BR67" i="45"/>
  <c r="BR68" i="45" s="1"/>
  <c r="BR157" i="45"/>
  <c r="BR158" i="45" s="1"/>
  <c r="BR92" i="45"/>
  <c r="BR93" i="45" s="1"/>
  <c r="BR227" i="45"/>
  <c r="BR228" i="45" s="1"/>
  <c r="BR137" i="45"/>
  <c r="BR138" i="45" s="1"/>
  <c r="BR52" i="45"/>
  <c r="BR53" i="45" s="1"/>
  <c r="BR17" i="45"/>
  <c r="BR18" i="45" s="1"/>
  <c r="BR37" i="45"/>
  <c r="BR38" i="45" s="1"/>
  <c r="BR262" i="45"/>
  <c r="BR263" i="45" s="1"/>
  <c r="BR202" i="45"/>
  <c r="BR203" i="45" s="1"/>
  <c r="BR182" i="45"/>
  <c r="BR183" i="45" s="1"/>
  <c r="BR162" i="45"/>
  <c r="BR163" i="45" s="1"/>
  <c r="BR252" i="45"/>
  <c r="BR253" i="45" s="1"/>
  <c r="BR12" i="45"/>
  <c r="BR13" i="45" s="1"/>
  <c r="BR232" i="45"/>
  <c r="BR233" i="45" s="1"/>
  <c r="BR152" i="45"/>
  <c r="BR153" i="45" s="1"/>
  <c r="BR57" i="45"/>
  <c r="BR58" i="45" s="1"/>
  <c r="BR142" i="45"/>
  <c r="BR143" i="45" s="1"/>
  <c r="BM37" i="41"/>
  <c r="BR77" i="45"/>
  <c r="BR78" i="45" s="1"/>
  <c r="BR32" i="45"/>
  <c r="BR33" i="45" s="1"/>
  <c r="BR167" i="45"/>
  <c r="BR168" i="45" s="1"/>
  <c r="BR87" i="45"/>
  <c r="BR88" i="45" s="1"/>
  <c r="BR192" i="45"/>
  <c r="BR193" i="45" s="1"/>
  <c r="BR222" i="45"/>
  <c r="BR223" i="45" s="1"/>
  <c r="BR237" i="45"/>
  <c r="BR238" i="45" s="1"/>
  <c r="BR217" i="45"/>
  <c r="BR218" i="45" s="1"/>
  <c r="BR97" i="45"/>
  <c r="BR98" i="45" s="1"/>
  <c r="BR147" i="45"/>
  <c r="BR148" i="45" s="1"/>
  <c r="BR82" i="45"/>
  <c r="BR83" i="45" s="1"/>
  <c r="BR207" i="45"/>
  <c r="BR208" i="45" s="1"/>
  <c r="BR62" i="45"/>
  <c r="BR63" i="45" s="1"/>
  <c r="BR47" i="45"/>
  <c r="BR48" i="45" s="1"/>
  <c r="BR197" i="45"/>
  <c r="BR198" i="45" s="1"/>
  <c r="BR122" i="45"/>
  <c r="BR123" i="45" s="1"/>
  <c r="BL49" i="41"/>
  <c r="BQ59" i="45"/>
  <c r="BQ99" i="45"/>
  <c r="BL57" i="41"/>
  <c r="BQ254" i="45"/>
  <c r="BL88" i="41"/>
  <c r="BL39" i="41"/>
  <c r="BQ9" i="45"/>
  <c r="BL86" i="41"/>
  <c r="BQ244" i="45"/>
  <c r="BL59" i="41"/>
  <c r="BQ109" i="45"/>
  <c r="BL40" i="41"/>
  <c r="BQ14" i="45"/>
  <c r="BL77" i="41"/>
  <c r="BQ199" i="45"/>
  <c r="BL78" i="41"/>
  <c r="BQ204" i="45"/>
  <c r="BL70" i="41"/>
  <c r="BQ164" i="45"/>
  <c r="BL82" i="41"/>
  <c r="BQ224" i="45"/>
  <c r="BQ169" i="45"/>
  <c r="BL71" i="41"/>
  <c r="BL79" i="41"/>
  <c r="BQ209" i="45"/>
  <c r="BQ266" i="45"/>
  <c r="BQ267" i="45" s="1"/>
  <c r="BQ264" i="45"/>
  <c r="BL90" i="41"/>
  <c r="BQ144" i="45"/>
  <c r="BL66" i="41"/>
  <c r="BQ124" i="45"/>
  <c r="BL62" i="41"/>
  <c r="BL50" i="41"/>
  <c r="BQ64" i="45"/>
  <c r="BL58" i="41"/>
  <c r="BQ104" i="45"/>
  <c r="BQ219" i="45"/>
  <c r="BL81" i="41"/>
  <c r="BQ184" i="45"/>
  <c r="BL74" i="41"/>
  <c r="BL84" i="41"/>
  <c r="BQ234" i="45"/>
  <c r="BL76" i="41"/>
  <c r="BQ194" i="45"/>
  <c r="BQ239" i="45"/>
  <c r="BL85" i="41"/>
  <c r="BQ89" i="45"/>
  <c r="BL55" i="41"/>
  <c r="BQ249" i="45"/>
  <c r="BL87" i="41"/>
  <c r="BL45" i="41"/>
  <c r="BQ39" i="45"/>
  <c r="BL42" i="41"/>
  <c r="BQ24" i="45"/>
  <c r="BQ19" i="45"/>
  <c r="BL41" i="41"/>
  <c r="BQ179" i="45"/>
  <c r="BL73" i="41"/>
  <c r="BL61" i="41"/>
  <c r="BQ119" i="45"/>
  <c r="BQ79" i="45"/>
  <c r="BL53" i="41"/>
  <c r="BL52" i="41"/>
  <c r="BQ74" i="45"/>
  <c r="BL51" i="41"/>
  <c r="BQ69" i="45"/>
  <c r="BL44" i="41"/>
  <c r="BQ34" i="45"/>
  <c r="BL47" i="41"/>
  <c r="BQ49" i="45"/>
  <c r="BL68" i="41"/>
  <c r="BQ154" i="45"/>
  <c r="BL48" i="41"/>
  <c r="BQ54" i="45"/>
  <c r="BQ134" i="45"/>
  <c r="BL64" i="41"/>
  <c r="BK92" i="41"/>
  <c r="BK93" i="41" s="1"/>
  <c r="BM47" i="41" l="1"/>
  <c r="BN47" i="41" s="1"/>
  <c r="BR49" i="45"/>
  <c r="BM67" i="41"/>
  <c r="BN67" i="41" s="1"/>
  <c r="BR149" i="45"/>
  <c r="BM82" i="41"/>
  <c r="BN82" i="41" s="1"/>
  <c r="BR224" i="45"/>
  <c r="BR34" i="45"/>
  <c r="BM44" i="41"/>
  <c r="BN44" i="41" s="1"/>
  <c r="BR59" i="45"/>
  <c r="BM49" i="41"/>
  <c r="BN49" i="41" s="1"/>
  <c r="BM88" i="41"/>
  <c r="BN88" i="41" s="1"/>
  <c r="BR254" i="45"/>
  <c r="BM90" i="41"/>
  <c r="BN90" i="41" s="1"/>
  <c r="BR266" i="45"/>
  <c r="BR267" i="45" s="1"/>
  <c r="BR264" i="45"/>
  <c r="BM65" i="41"/>
  <c r="BN65" i="41" s="1"/>
  <c r="BR139" i="45"/>
  <c r="BM51" i="41"/>
  <c r="BN51" i="41" s="1"/>
  <c r="BR69" i="45"/>
  <c r="BR104" i="45"/>
  <c r="BM58" i="41"/>
  <c r="BN58" i="41" s="1"/>
  <c r="BR134" i="45"/>
  <c r="BM64" i="41"/>
  <c r="BN64" i="41" s="1"/>
  <c r="BM87" i="41"/>
  <c r="BN87" i="41" s="1"/>
  <c r="BR249" i="45"/>
  <c r="BS247" i="45"/>
  <c r="BS248" i="45" s="1"/>
  <c r="BS249" i="45" s="1"/>
  <c r="BS102" i="45"/>
  <c r="BS103" i="45" s="1"/>
  <c r="BS67" i="45"/>
  <c r="BS68" i="45" s="1"/>
  <c r="BS69" i="45" s="1"/>
  <c r="BS72" i="45"/>
  <c r="BS73" i="45" s="1"/>
  <c r="BS97" i="45"/>
  <c r="BS98" i="45" s="1"/>
  <c r="BS57" i="45"/>
  <c r="BS58" i="45" s="1"/>
  <c r="BS59" i="45" s="1"/>
  <c r="BS257" i="45"/>
  <c r="BS258" i="45" s="1"/>
  <c r="BS122" i="45"/>
  <c r="BS123" i="45" s="1"/>
  <c r="BS182" i="45"/>
  <c r="BS183" i="45" s="1"/>
  <c r="BS192" i="45"/>
  <c r="BS193" i="45" s="1"/>
  <c r="BS7" i="45"/>
  <c r="BS8" i="45" s="1"/>
  <c r="BS27" i="45"/>
  <c r="BS28" i="45" s="1"/>
  <c r="BS207" i="45"/>
  <c r="BS208" i="45" s="1"/>
  <c r="BS162" i="45"/>
  <c r="BS163" i="45" s="1"/>
  <c r="BS127" i="45"/>
  <c r="BS128" i="45" s="1"/>
  <c r="BS217" i="45"/>
  <c r="BS218" i="45" s="1"/>
  <c r="BS47" i="45"/>
  <c r="BS48" i="45" s="1"/>
  <c r="BS49" i="45" s="1"/>
  <c r="BS42" i="45"/>
  <c r="BS43" i="45" s="1"/>
  <c r="BS252" i="45"/>
  <c r="BS253" i="45" s="1"/>
  <c r="BS254" i="45" s="1"/>
  <c r="BS152" i="45"/>
  <c r="BS153" i="45" s="1"/>
  <c r="BS82" i="45"/>
  <c r="BS83" i="45" s="1"/>
  <c r="BS142" i="45"/>
  <c r="BS143" i="45" s="1"/>
  <c r="BS242" i="45"/>
  <c r="BS243" i="45" s="1"/>
  <c r="BS237" i="45"/>
  <c r="BS238" i="45" s="1"/>
  <c r="BS12" i="45"/>
  <c r="BS13" i="45" s="1"/>
  <c r="BS112" i="45"/>
  <c r="BS113" i="45" s="1"/>
  <c r="BS172" i="45"/>
  <c r="BS173" i="45" s="1"/>
  <c r="BS157" i="45"/>
  <c r="BS158" i="45" s="1"/>
  <c r="BS117" i="45"/>
  <c r="BS118" i="45" s="1"/>
  <c r="BS222" i="45"/>
  <c r="BS223" i="45" s="1"/>
  <c r="BS224" i="45" s="1"/>
  <c r="BS262" i="45"/>
  <c r="BS263" i="45" s="1"/>
  <c r="BS62" i="45"/>
  <c r="BS63" i="45" s="1"/>
  <c r="BS167" i="45"/>
  <c r="BS168" i="45" s="1"/>
  <c r="BS212" i="45"/>
  <c r="BS213" i="45" s="1"/>
  <c r="BS137" i="45"/>
  <c r="BS138" i="45" s="1"/>
  <c r="BS139" i="45" s="1"/>
  <c r="BS202" i="45"/>
  <c r="BS203" i="45" s="1"/>
  <c r="BS77" i="45"/>
  <c r="BS78" i="45" s="1"/>
  <c r="BS147" i="45"/>
  <c r="BS148" i="45" s="1"/>
  <c r="BS32" i="45"/>
  <c r="BS33" i="45" s="1"/>
  <c r="BS34" i="45" s="1"/>
  <c r="BS52" i="45"/>
  <c r="BS53" i="45" s="1"/>
  <c r="BS232" i="45"/>
  <c r="BS233" i="45" s="1"/>
  <c r="BT3" i="45"/>
  <c r="BS37" i="45"/>
  <c r="BS38" i="45" s="1"/>
  <c r="BS197" i="45"/>
  <c r="BS198" i="45" s="1"/>
  <c r="BS17" i="45"/>
  <c r="BS18" i="45" s="1"/>
  <c r="BS227" i="45"/>
  <c r="BS228" i="45" s="1"/>
  <c r="BS107" i="45"/>
  <c r="BS108" i="45" s="1"/>
  <c r="BS132" i="45"/>
  <c r="BS133" i="45" s="1"/>
  <c r="BS92" i="45"/>
  <c r="BS93" i="45" s="1"/>
  <c r="BS187" i="45"/>
  <c r="BS188" i="45" s="1"/>
  <c r="BS177" i="45"/>
  <c r="BS178" i="45" s="1"/>
  <c r="BS87" i="45"/>
  <c r="BS88" i="45" s="1"/>
  <c r="BS22" i="45"/>
  <c r="BS23" i="45" s="1"/>
  <c r="BR64" i="45"/>
  <c r="BM50" i="41"/>
  <c r="BN50" i="41" s="1"/>
  <c r="BM57" i="41"/>
  <c r="BN57" i="41" s="1"/>
  <c r="BR99" i="45"/>
  <c r="BM76" i="41"/>
  <c r="BN76" i="41" s="1"/>
  <c r="BR194" i="45"/>
  <c r="BR79" i="45"/>
  <c r="BM53" i="41"/>
  <c r="BN53" i="41" s="1"/>
  <c r="BM68" i="41"/>
  <c r="BN68" i="41" s="1"/>
  <c r="BR154" i="45"/>
  <c r="BM70" i="41"/>
  <c r="BN70" i="41" s="1"/>
  <c r="BR164" i="45"/>
  <c r="BR39" i="45"/>
  <c r="BM45" i="41"/>
  <c r="BN45" i="41" s="1"/>
  <c r="BR229" i="45"/>
  <c r="BM83" i="41"/>
  <c r="BN83" i="41" s="1"/>
  <c r="BM72" i="41"/>
  <c r="BN72" i="41" s="1"/>
  <c r="BR174" i="45"/>
  <c r="BR119" i="45"/>
  <c r="BM61" i="41"/>
  <c r="BN61" i="41" s="1"/>
  <c r="BM89" i="41"/>
  <c r="BN89" i="41" s="1"/>
  <c r="BR259" i="45"/>
  <c r="BM75" i="41"/>
  <c r="BN75" i="41" s="1"/>
  <c r="BR189" i="45"/>
  <c r="BM63" i="41"/>
  <c r="BN63" i="41" s="1"/>
  <c r="BR129" i="45"/>
  <c r="BM62" i="41"/>
  <c r="BN62" i="41" s="1"/>
  <c r="BR124" i="45"/>
  <c r="BR209" i="45"/>
  <c r="BM79" i="41"/>
  <c r="BN79" i="41" s="1"/>
  <c r="BM81" i="41"/>
  <c r="BN81" i="41" s="1"/>
  <c r="BR219" i="45"/>
  <c r="BM55" i="41"/>
  <c r="BN55" i="41" s="1"/>
  <c r="BR89" i="45"/>
  <c r="BM84" i="41"/>
  <c r="BN84" i="41" s="1"/>
  <c r="BR234" i="45"/>
  <c r="BR184" i="45"/>
  <c r="BM74" i="41"/>
  <c r="BN74" i="41" s="1"/>
  <c r="BM41" i="41"/>
  <c r="BN41" i="41" s="1"/>
  <c r="BR19" i="45"/>
  <c r="BM56" i="41"/>
  <c r="BN56" i="41" s="1"/>
  <c r="BR94" i="45"/>
  <c r="BR29" i="45"/>
  <c r="BM43" i="41"/>
  <c r="BN43" i="41" s="1"/>
  <c r="BM80" i="41"/>
  <c r="BN80" i="41" s="1"/>
  <c r="BR214" i="45"/>
  <c r="BM42" i="41"/>
  <c r="BN42" i="41" s="1"/>
  <c r="BR24" i="45"/>
  <c r="BR74" i="45"/>
  <c r="BM52" i="41"/>
  <c r="BN52" i="41" s="1"/>
  <c r="BM73" i="41"/>
  <c r="BN73" i="41" s="1"/>
  <c r="BR179" i="45"/>
  <c r="BL92" i="41"/>
  <c r="BL93" i="41" s="1"/>
  <c r="BM77" i="41"/>
  <c r="BN77" i="41" s="1"/>
  <c r="BR199" i="45"/>
  <c r="BM54" i="41"/>
  <c r="BN54" i="41" s="1"/>
  <c r="BR84" i="45"/>
  <c r="BR239" i="45"/>
  <c r="BM85" i="41"/>
  <c r="BN85" i="41" s="1"/>
  <c r="BR169" i="45"/>
  <c r="BM71" i="41"/>
  <c r="BN71" i="41" s="1"/>
  <c r="BM66" i="41"/>
  <c r="BN66" i="41" s="1"/>
  <c r="BR144" i="45"/>
  <c r="BM40" i="41"/>
  <c r="BN40" i="41" s="1"/>
  <c r="BR14" i="45"/>
  <c r="BR204" i="45"/>
  <c r="BM78" i="41"/>
  <c r="BN78" i="41" s="1"/>
  <c r="BM48" i="41"/>
  <c r="BN48" i="41" s="1"/>
  <c r="BR54" i="45"/>
  <c r="BM69" i="41"/>
  <c r="BN69" i="41" s="1"/>
  <c r="BR159" i="45"/>
  <c r="BM86" i="41"/>
  <c r="BN86" i="41" s="1"/>
  <c r="BR244" i="45"/>
  <c r="BM46" i="41"/>
  <c r="BN46" i="41" s="1"/>
  <c r="BR44" i="45"/>
  <c r="BR9" i="45"/>
  <c r="BM39" i="41"/>
  <c r="BR114" i="45"/>
  <c r="BM60" i="41"/>
  <c r="BN60" i="41" s="1"/>
  <c r="BR109" i="45"/>
  <c r="BM59" i="41"/>
  <c r="BN59" i="41" s="1"/>
  <c r="BS134" i="45" l="1"/>
  <c r="BS179" i="45"/>
  <c r="BS109" i="45"/>
  <c r="BS39" i="45"/>
  <c r="BT39" i="45" s="1"/>
  <c r="BS244" i="45"/>
  <c r="BS9" i="45"/>
  <c r="BS129" i="45"/>
  <c r="BM92" i="41"/>
  <c r="BN39" i="41"/>
  <c r="BS189" i="45"/>
  <c r="BS229" i="45"/>
  <c r="BT132" i="45"/>
  <c r="BT262" i="45"/>
  <c r="BT263" i="45" s="1"/>
  <c r="BT77" i="45"/>
  <c r="BT127" i="45"/>
  <c r="BT128" i="45" s="1"/>
  <c r="BT57" i="45"/>
  <c r="BT222" i="45"/>
  <c r="BT162" i="45"/>
  <c r="BT227" i="45"/>
  <c r="BT32" i="45"/>
  <c r="BT33" i="45" s="1"/>
  <c r="G33" i="45" s="1"/>
  <c r="BT177" i="45"/>
  <c r="BT178" i="45" s="1"/>
  <c r="BT252" i="45"/>
  <c r="BT253" i="45" s="1"/>
  <c r="BT97" i="45"/>
  <c r="BT52" i="45"/>
  <c r="BT22" i="45"/>
  <c r="BT192" i="45"/>
  <c r="BT37" i="45"/>
  <c r="BT38" i="45" s="1"/>
  <c r="G38" i="45" s="1"/>
  <c r="BT82" i="45"/>
  <c r="BT167" i="45"/>
  <c r="BT142" i="45"/>
  <c r="BT197" i="45"/>
  <c r="BT17" i="45"/>
  <c r="BT92" i="45"/>
  <c r="BT42" i="45"/>
  <c r="BT247" i="45"/>
  <c r="BT137" i="45"/>
  <c r="BT138" i="45" s="1"/>
  <c r="G138" i="45" s="1"/>
  <c r="BT72" i="45"/>
  <c r="BT122" i="45"/>
  <c r="BT12" i="45"/>
  <c r="BT152" i="45"/>
  <c r="BT62" i="45"/>
  <c r="BT187" i="45"/>
  <c r="BT102" i="45"/>
  <c r="BT182" i="45"/>
  <c r="BT27" i="45"/>
  <c r="BT147" i="45"/>
  <c r="BT217" i="45"/>
  <c r="BT47" i="45"/>
  <c r="BT232" i="45"/>
  <c r="BT212" i="45"/>
  <c r="BT242" i="45"/>
  <c r="BT243" i="45" s="1"/>
  <c r="G243" i="45" s="1"/>
  <c r="BT237" i="45"/>
  <c r="BT157" i="45"/>
  <c r="BT207" i="45"/>
  <c r="BT117" i="45"/>
  <c r="BT67" i="45"/>
  <c r="BT68" i="45" s="1"/>
  <c r="BT69" i="45" s="1"/>
  <c r="BT107" i="45"/>
  <c r="BT108" i="45" s="1"/>
  <c r="BT112" i="45"/>
  <c r="BT257" i="45"/>
  <c r="BT258" i="45" s="1"/>
  <c r="BT172" i="45"/>
  <c r="BT173" i="45" s="1"/>
  <c r="BT174" i="45" s="1"/>
  <c r="BT87" i="45"/>
  <c r="BT7" i="45"/>
  <c r="BT8" i="45" s="1"/>
  <c r="BT202" i="45"/>
  <c r="BS149" i="45"/>
  <c r="BS214" i="45"/>
  <c r="BS114" i="45"/>
  <c r="BS144" i="45"/>
  <c r="BS44" i="45"/>
  <c r="BS164" i="45"/>
  <c r="BS194" i="45"/>
  <c r="BS104" i="45"/>
  <c r="BS266" i="45"/>
  <c r="BS267" i="45" s="1"/>
  <c r="BS264" i="45"/>
  <c r="BS174" i="45"/>
  <c r="BS259" i="45"/>
  <c r="BS24" i="45"/>
  <c r="BS94" i="45"/>
  <c r="BS19" i="45"/>
  <c r="BS234" i="45"/>
  <c r="BS79" i="45"/>
  <c r="BS169" i="45"/>
  <c r="BS119" i="45"/>
  <c r="BS14" i="45"/>
  <c r="BS84" i="45"/>
  <c r="BS209" i="45"/>
  <c r="BS184" i="45"/>
  <c r="BS99" i="45"/>
  <c r="G252" i="45"/>
  <c r="BS89" i="45"/>
  <c r="BS199" i="45"/>
  <c r="BS54" i="45"/>
  <c r="BS204" i="45"/>
  <c r="BS64" i="45"/>
  <c r="BS159" i="45"/>
  <c r="BS239" i="45"/>
  <c r="BS154" i="45"/>
  <c r="BS219" i="45"/>
  <c r="BS29" i="45"/>
  <c r="BS124" i="45"/>
  <c r="BS74" i="45"/>
  <c r="G263" i="45"/>
  <c r="BT129" i="45"/>
  <c r="G128" i="45"/>
  <c r="G178" i="45"/>
  <c r="BT259" i="45"/>
  <c r="G258" i="45"/>
  <c r="BT254" i="45"/>
  <c r="G253" i="45"/>
  <c r="BT9" i="45"/>
  <c r="G8" i="45"/>
  <c r="BT34" i="45" l="1"/>
  <c r="BT139" i="45"/>
  <c r="G7" i="45"/>
  <c r="BT109" i="45"/>
  <c r="BT179" i="45"/>
  <c r="BT264" i="45"/>
  <c r="BT244" i="45"/>
  <c r="G108" i="45"/>
  <c r="G262" i="45"/>
  <c r="G67" i="45"/>
  <c r="G37" i="45"/>
  <c r="G47" i="45"/>
  <c r="BT48" i="45"/>
  <c r="G152" i="45"/>
  <c r="BT153" i="45"/>
  <c r="BT18" i="45"/>
  <c r="G17" i="45"/>
  <c r="G52" i="45"/>
  <c r="BT53" i="45"/>
  <c r="G57" i="45"/>
  <c r="BT58" i="45"/>
  <c r="G132" i="45"/>
  <c r="BT133" i="45"/>
  <c r="G68" i="45"/>
  <c r="G137" i="45"/>
  <c r="G202" i="45"/>
  <c r="BT203" i="45"/>
  <c r="BT118" i="45"/>
  <c r="G117" i="45"/>
  <c r="BT218" i="45"/>
  <c r="G217" i="45"/>
  <c r="BT103" i="45"/>
  <c r="G102" i="45"/>
  <c r="BT13" i="45"/>
  <c r="G12" i="45"/>
  <c r="G247" i="45"/>
  <c r="BT248" i="45"/>
  <c r="BT198" i="45"/>
  <c r="G197" i="45"/>
  <c r="BT98" i="45"/>
  <c r="G97" i="45"/>
  <c r="BT228" i="45"/>
  <c r="G227" i="45"/>
  <c r="G242" i="45"/>
  <c r="G177" i="45"/>
  <c r="G237" i="45"/>
  <c r="BT238" i="45"/>
  <c r="G182" i="45"/>
  <c r="BT183" i="45"/>
  <c r="G82" i="45"/>
  <c r="BT83" i="45"/>
  <c r="BM93" i="41"/>
  <c r="BN92" i="41"/>
  <c r="G173" i="45"/>
  <c r="G112" i="45"/>
  <c r="BT113" i="45"/>
  <c r="G207" i="45"/>
  <c r="BT208" i="45"/>
  <c r="BT213" i="45"/>
  <c r="G212" i="45"/>
  <c r="G147" i="45"/>
  <c r="BT148" i="45"/>
  <c r="G187" i="45"/>
  <c r="BT188" i="45"/>
  <c r="G122" i="45"/>
  <c r="BT123" i="45"/>
  <c r="BT43" i="45"/>
  <c r="G42" i="45"/>
  <c r="G142" i="45"/>
  <c r="BT143" i="45"/>
  <c r="G192" i="45"/>
  <c r="BT193" i="45"/>
  <c r="G162" i="45"/>
  <c r="BT163" i="45"/>
  <c r="G77" i="45"/>
  <c r="BT78" i="45"/>
  <c r="G257" i="45"/>
  <c r="G127" i="45"/>
  <c r="G172" i="45"/>
  <c r="G32" i="45"/>
  <c r="G87" i="45"/>
  <c r="BT88" i="45"/>
  <c r="G157" i="45"/>
  <c r="BT158" i="45"/>
  <c r="BT233" i="45"/>
  <c r="G232" i="45"/>
  <c r="BT28" i="45"/>
  <c r="G27" i="45"/>
  <c r="BT63" i="45"/>
  <c r="G62" i="45"/>
  <c r="BT73" i="45"/>
  <c r="G72" i="45"/>
  <c r="BT93" i="45"/>
  <c r="G92" i="45"/>
  <c r="BT168" i="45"/>
  <c r="G167" i="45"/>
  <c r="BT23" i="45"/>
  <c r="G22" i="45"/>
  <c r="BT223" i="45"/>
  <c r="G222" i="45"/>
  <c r="G107" i="45"/>
  <c r="BT224" i="45" l="1"/>
  <c r="G223" i="45"/>
  <c r="BT74" i="45"/>
  <c r="G73" i="45"/>
  <c r="G213" i="45"/>
  <c r="BT214" i="45"/>
  <c r="G203" i="45"/>
  <c r="BT204" i="45"/>
  <c r="BT134" i="45"/>
  <c r="G133" i="45"/>
  <c r="G53" i="45"/>
  <c r="BT54" i="45"/>
  <c r="G153" i="45"/>
  <c r="BT154" i="45"/>
  <c r="G88" i="45"/>
  <c r="BT89" i="45"/>
  <c r="G163" i="45"/>
  <c r="BT164" i="45"/>
  <c r="BT144" i="45"/>
  <c r="G143" i="45"/>
  <c r="BT124" i="45"/>
  <c r="G123" i="45"/>
  <c r="BT149" i="45"/>
  <c r="G148" i="45"/>
  <c r="BT209" i="45"/>
  <c r="G208" i="45"/>
  <c r="G228" i="45"/>
  <c r="BT229" i="45"/>
  <c r="G198" i="45"/>
  <c r="BT199" i="45"/>
  <c r="G13" i="45"/>
  <c r="BT14" i="45"/>
  <c r="G218" i="45"/>
  <c r="BT219" i="45"/>
  <c r="BT169" i="45"/>
  <c r="G168" i="45"/>
  <c r="BT29" i="45"/>
  <c r="G28" i="45"/>
  <c r="G43" i="45"/>
  <c r="BT44" i="45"/>
  <c r="G83" i="45"/>
  <c r="BT84" i="45"/>
  <c r="BT239" i="45"/>
  <c r="G238" i="45"/>
  <c r="BT24" i="45"/>
  <c r="G23" i="45"/>
  <c r="G93" i="45"/>
  <c r="BT94" i="45"/>
  <c r="BT64" i="45"/>
  <c r="G63" i="45"/>
  <c r="BT234" i="45"/>
  <c r="G233" i="45"/>
  <c r="G183" i="45"/>
  <c r="BT184" i="45"/>
  <c r="BT249" i="45"/>
  <c r="BT266" i="45"/>
  <c r="BT267" i="45" s="1"/>
  <c r="G248" i="45"/>
  <c r="BT59" i="45"/>
  <c r="G58" i="45"/>
  <c r="G48" i="45"/>
  <c r="BT49" i="45"/>
  <c r="G158" i="45"/>
  <c r="BT159" i="45"/>
  <c r="G78" i="45"/>
  <c r="BT79" i="45"/>
  <c r="BT194" i="45"/>
  <c r="G193" i="45"/>
  <c r="BT189" i="45"/>
  <c r="G188" i="45"/>
  <c r="G113" i="45"/>
  <c r="BT114" i="45"/>
  <c r="G98" i="45"/>
  <c r="BT99" i="45"/>
  <c r="G103" i="45"/>
  <c r="BT104" i="45"/>
  <c r="BT119" i="45"/>
  <c r="G118" i="45"/>
  <c r="G18" i="45"/>
  <c r="BT19" i="45"/>
</calcChain>
</file>

<file path=xl/comments1.xml><?xml version="1.0" encoding="utf-8"?>
<comments xmlns="http://schemas.openxmlformats.org/spreadsheetml/2006/main">
  <authors>
    <author>timsand</author>
  </authors>
  <commentList>
    <comment ref="C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3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3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3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3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3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3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4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4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4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4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4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4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5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5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5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5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5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5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6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6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6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6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6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6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7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7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7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7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7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8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8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8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8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8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8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9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9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9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9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9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0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0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0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0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0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1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1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1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1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1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1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2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2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2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2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2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2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3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3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3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3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3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3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4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4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4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4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4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4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5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5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5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5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5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6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6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6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6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6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6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7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7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7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7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7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7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8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8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8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8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8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8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9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9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9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19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19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19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0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0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0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0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0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0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1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1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1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1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1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2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2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2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2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2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2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3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3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3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3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3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3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4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4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4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4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4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4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5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5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5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57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57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57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  <comment ref="C262" authorId="0" shapeId="0">
      <text>
        <r>
          <rPr>
            <sz val="8"/>
            <color indexed="81"/>
            <rFont val="Tahoma"/>
            <family val="2"/>
          </rPr>
          <t>Start month in this cell</t>
        </r>
      </text>
    </comment>
    <comment ref="D262" authorId="0" shapeId="0">
      <text>
        <r>
          <rPr>
            <sz val="8"/>
            <color indexed="81"/>
            <rFont val="Tahoma"/>
            <family val="2"/>
          </rPr>
          <t>Duration in this cell incl. start month</t>
        </r>
      </text>
    </comment>
    <comment ref="E262" authorId="0" shapeId="0">
      <text>
        <r>
          <rPr>
            <sz val="8"/>
            <color indexed="81"/>
            <rFont val="Tahoma"/>
            <family val="2"/>
          </rPr>
          <t>Total value in this cell</t>
        </r>
      </text>
    </comment>
  </commentList>
</comments>
</file>

<file path=xl/comments2.xml><?xml version="1.0" encoding="utf-8"?>
<comments xmlns="http://schemas.openxmlformats.org/spreadsheetml/2006/main">
  <authors>
    <author>TTCM - Brett Kalisch</author>
    <author>Turner &amp; Townsend</author>
    <author>T&amp;TUser</author>
  </authors>
  <commentList>
    <comment ref="F13" authorId="0" shapeId="0">
      <text>
        <r>
          <rPr>
            <b/>
            <sz val="11"/>
            <color indexed="81"/>
            <rFont val="Tahoma"/>
            <family val="2"/>
          </rPr>
          <t>TTCM - Accepted savings</t>
        </r>
      </text>
    </comment>
    <comment ref="G14" authorId="0" shapeId="0">
      <text>
        <r>
          <rPr>
            <b/>
            <sz val="11"/>
            <color indexed="81"/>
            <rFont val="Tahoma"/>
            <family val="2"/>
          </rPr>
          <t>TTCM - please enter</t>
        </r>
      </text>
    </comment>
    <comment ref="C17" authorId="1" shapeId="0">
      <text>
        <r>
          <rPr>
            <b/>
            <sz val="11"/>
            <color indexed="81"/>
            <rFont val="Tahoma"/>
            <family val="2"/>
          </rPr>
          <t>Turner &amp; Townsend:</t>
        </r>
        <r>
          <rPr>
            <sz val="11"/>
            <color indexed="81"/>
            <rFont val="Tahoma"/>
            <family val="2"/>
          </rPr>
          <t xml:space="preserve">
YES, NO or TO BE DECIDED</t>
        </r>
      </text>
    </comment>
    <comment ref="D17" authorId="1" shapeId="0">
      <text>
        <r>
          <rPr>
            <b/>
            <sz val="11"/>
            <color indexed="81"/>
            <rFont val="Tahoma"/>
            <family val="2"/>
          </rPr>
          <t>Turner &amp; Townsend:</t>
        </r>
        <r>
          <rPr>
            <sz val="11"/>
            <color indexed="81"/>
            <rFont val="Tahoma"/>
            <family val="2"/>
          </rPr>
          <t xml:space="preserve">
Hard, easy, medium
</t>
        </r>
      </text>
    </comment>
    <comment ref="E17" authorId="1" shapeId="0">
      <text>
        <r>
          <rPr>
            <b/>
            <sz val="11"/>
            <color indexed="81"/>
            <rFont val="Tahoma"/>
            <family val="2"/>
          </rPr>
          <t>Turner &amp; Townsend:</t>
        </r>
        <r>
          <rPr>
            <sz val="11"/>
            <color indexed="81"/>
            <rFont val="Tahoma"/>
            <family val="2"/>
          </rPr>
          <t xml:space="preserve">
Best estimate or cost saving or description of work to be costed</t>
        </r>
      </text>
    </comment>
    <comment ref="I17" authorId="1" shapeId="0">
      <text>
        <r>
          <rPr>
            <b/>
            <sz val="8"/>
            <color indexed="81"/>
            <rFont val="Tahoma"/>
            <family val="2"/>
          </rPr>
          <t>Turner &amp; Townsend:</t>
        </r>
        <r>
          <rPr>
            <sz val="8"/>
            <color indexed="81"/>
            <rFont val="Tahoma"/>
            <family val="2"/>
          </rPr>
          <t xml:space="preserve">
Accept - take forward into design.
Develop and Decide
Reject
Hold </t>
        </r>
      </text>
    </comment>
    <comment ref="J17" authorId="2" shapeId="0">
      <text>
        <r>
          <rPr>
            <b/>
            <sz val="8"/>
            <color indexed="81"/>
            <rFont val="Tahoma"/>
            <family val="2"/>
          </rPr>
          <t>T&amp;TUser:</t>
        </r>
        <r>
          <rPr>
            <sz val="8"/>
            <color indexed="81"/>
            <rFont val="Tahoma"/>
            <family val="2"/>
          </rPr>
          <t xml:space="preserve">
High, medium or Low</t>
        </r>
      </text>
    </comment>
    <comment ref="Q17" authorId="1" shapeId="0">
      <text>
        <r>
          <rPr>
            <b/>
            <sz val="8"/>
            <color indexed="81"/>
            <rFont val="Tahoma"/>
            <family val="2"/>
          </rPr>
          <t>Turner &amp; Townsend:</t>
        </r>
        <r>
          <rPr>
            <sz val="8"/>
            <color indexed="81"/>
            <rFont val="Tahoma"/>
            <family val="2"/>
          </rPr>
          <t xml:space="preserve">
Accept - take forward into design.
Develop and Decide
Reject
Hold </t>
        </r>
      </text>
    </comment>
    <comment ref="R17" authorId="1" shapeId="0">
      <text>
        <r>
          <rPr>
            <b/>
            <sz val="11"/>
            <color indexed="81"/>
            <rFont val="Tahoma"/>
            <family val="2"/>
          </rPr>
          <t>Turner &amp; Townsend:</t>
        </r>
        <r>
          <rPr>
            <sz val="11"/>
            <color indexed="81"/>
            <rFont val="Tahoma"/>
            <family val="2"/>
          </rPr>
          <t xml:space="preserve">
Hard, easy, medium
</t>
        </r>
      </text>
    </comment>
    <comment ref="S17" authorId="1" shapeId="0">
      <text>
        <r>
          <rPr>
            <b/>
            <sz val="11"/>
            <color indexed="81"/>
            <rFont val="Tahoma"/>
            <family val="2"/>
          </rPr>
          <t>Turner &amp; Townsend:</t>
        </r>
        <r>
          <rPr>
            <sz val="11"/>
            <color indexed="81"/>
            <rFont val="Tahoma"/>
            <family val="2"/>
          </rPr>
          <t xml:space="preserve">
YES, NO or TO BE DECIDED</t>
        </r>
      </text>
    </comment>
    <comment ref="U17" authorId="2" shapeId="0">
      <text>
        <r>
          <rPr>
            <b/>
            <sz val="8"/>
            <color indexed="81"/>
            <rFont val="Tahoma"/>
            <family val="2"/>
          </rPr>
          <t>T&amp;TUser:</t>
        </r>
        <r>
          <rPr>
            <sz val="8"/>
            <color indexed="81"/>
            <rFont val="Tahoma"/>
            <family val="2"/>
          </rPr>
          <t xml:space="preserve">
High, medium or Low</t>
        </r>
      </text>
    </comment>
  </commentList>
</comments>
</file>

<file path=xl/sharedStrings.xml><?xml version="1.0" encoding="utf-8"?>
<sst xmlns="http://schemas.openxmlformats.org/spreadsheetml/2006/main" count="465" uniqueCount="199">
  <si>
    <t>Description</t>
  </si>
  <si>
    <t>Total</t>
  </si>
  <si>
    <t>Code</t>
  </si>
  <si>
    <t>Original Approved Budget</t>
  </si>
  <si>
    <t>Budget Transfers</t>
  </si>
  <si>
    <t>Current Approved Budget</t>
  </si>
  <si>
    <t>Movement in the Month</t>
  </si>
  <si>
    <t>Orders Placed</t>
  </si>
  <si>
    <t>Instructions</t>
  </si>
  <si>
    <t>Current Commitment</t>
  </si>
  <si>
    <t>Non Committed Sums</t>
  </si>
  <si>
    <t>Current Forecast Cost</t>
  </si>
  <si>
    <t>Certified to Date</t>
  </si>
  <si>
    <t>Construction</t>
  </si>
  <si>
    <t>Additional Approved Budget</t>
  </si>
  <si>
    <t>Inflation</t>
  </si>
  <si>
    <t>Catering Equipment</t>
  </si>
  <si>
    <t>VE Targets</t>
  </si>
  <si>
    <t>Month  -&gt;</t>
  </si>
  <si>
    <t>Element Nr / Title</t>
  </si>
  <si>
    <t>Totals</t>
  </si>
  <si>
    <t>Monthly</t>
  </si>
  <si>
    <t>Cumulative (£M)</t>
  </si>
  <si>
    <t>Ref</t>
  </si>
  <si>
    <t>Risk Item</t>
  </si>
  <si>
    <t>Ranking</t>
  </si>
  <si>
    <t>Owner</t>
  </si>
  <si>
    <t>Action Date</t>
  </si>
  <si>
    <t>WARNING - DO NOT ENTER DATA IN ANY SHADED CELL</t>
  </si>
  <si>
    <t>Start</t>
  </si>
  <si>
    <t>Duration</t>
  </si>
  <si>
    <t>Total £</t>
  </si>
  <si>
    <t>Sub-Total</t>
  </si>
  <si>
    <t>Enabling Works</t>
  </si>
  <si>
    <t>Lump £</t>
  </si>
  <si>
    <t>Spread £</t>
  </si>
  <si>
    <t>Cumulative £</t>
  </si>
  <si>
    <t>Shell &amp; Core</t>
  </si>
  <si>
    <t>Fit Out</t>
  </si>
  <si>
    <t>Prelims</t>
  </si>
  <si>
    <t>Office Superstructure</t>
  </si>
  <si>
    <t>External cladding</t>
  </si>
  <si>
    <t>Stone Cladding/Walling</t>
  </si>
  <si>
    <t>Solar Shading</t>
  </si>
  <si>
    <t>Glazed roofs</t>
  </si>
  <si>
    <t>Roof finishes</t>
  </si>
  <si>
    <t>Brickwork &amp; Blockwork</t>
  </si>
  <si>
    <t>Dry linings &amp; plastering</t>
  </si>
  <si>
    <t>Demountable partitions</t>
  </si>
  <si>
    <t>General builders work</t>
  </si>
  <si>
    <t>Raised floors</t>
  </si>
  <si>
    <t>Toilet fit-out</t>
  </si>
  <si>
    <t>Stone Flooring</t>
  </si>
  <si>
    <t>Soft floor finishes</t>
  </si>
  <si>
    <t>Water features</t>
  </si>
  <si>
    <t>Metal doors &amp; shutters</t>
  </si>
  <si>
    <t>General joinery</t>
  </si>
  <si>
    <t>Fit Out - Special Areas</t>
  </si>
  <si>
    <t>Architectural/general metalwork</t>
  </si>
  <si>
    <t>Decorations</t>
  </si>
  <si>
    <t>Sculpture &amp; Artwork</t>
  </si>
  <si>
    <t>Signage</t>
  </si>
  <si>
    <t>Blinds/curtains</t>
  </si>
  <si>
    <t>FM equipment</t>
  </si>
  <si>
    <t>Workstations (incl. task chairs)</t>
  </si>
  <si>
    <t>Restaurant furniture</t>
  </si>
  <si>
    <t>Loose/executive furniture</t>
  </si>
  <si>
    <t>Storage</t>
  </si>
  <si>
    <t>Fixtures &amp; fittings</t>
  </si>
  <si>
    <t>Mechanical services</t>
  </si>
  <si>
    <t>Controls/BMS</t>
  </si>
  <si>
    <t>Electrical services</t>
  </si>
  <si>
    <t>Commissioning manager &amp; H&amp;S file compiler</t>
  </si>
  <si>
    <t>Voice &amp; data cabling</t>
  </si>
  <si>
    <t>Lift installation</t>
  </si>
  <si>
    <t>Water main</t>
  </si>
  <si>
    <t>Gas main</t>
  </si>
  <si>
    <t>Electrical main</t>
  </si>
  <si>
    <t>Telecommunications</t>
  </si>
  <si>
    <t>Enabling &amp; earthworks</t>
  </si>
  <si>
    <t>Pre-enabling works</t>
  </si>
  <si>
    <t>Landscaping</t>
  </si>
  <si>
    <t>Tree &amp; plant purchase</t>
  </si>
  <si>
    <t>Off site infrastructure (Section 106)</t>
  </si>
  <si>
    <t>Design development contingency</t>
  </si>
  <si>
    <t>On site contingency / buying res.</t>
  </si>
  <si>
    <t xml:space="preserve">Cumulative </t>
  </si>
  <si>
    <t>VAT</t>
  </si>
  <si>
    <t>VE
Summary</t>
  </si>
  <si>
    <t>Ideas Generated</t>
  </si>
  <si>
    <t>Potential Saving</t>
  </si>
  <si>
    <t>TARGET</t>
  </si>
  <si>
    <t>Decision
Summary</t>
  </si>
  <si>
    <t>Accept</t>
  </si>
  <si>
    <t>Reject</t>
  </si>
  <si>
    <t>Develop &amp; decide</t>
  </si>
  <si>
    <t>Hold</t>
  </si>
  <si>
    <t>None</t>
  </si>
  <si>
    <t>Value Opportunity</t>
  </si>
  <si>
    <t>Evaluation</t>
  </si>
  <si>
    <t>Action Planning</t>
  </si>
  <si>
    <t>Notes</t>
  </si>
  <si>
    <t>Ref.</t>
  </si>
  <si>
    <t>Description / details</t>
  </si>
  <si>
    <t>Client / Team/ Technically Acceptable</t>
  </si>
  <si>
    <t>How easy will it be to deliver?</t>
  </si>
  <si>
    <t>Value Opportunity (£)</t>
  </si>
  <si>
    <t>Cost of Implementation</t>
  </si>
  <si>
    <t>Other improvements / implications - please list</t>
  </si>
  <si>
    <t>Net Impact</t>
  </si>
  <si>
    <t>Decision</t>
  </si>
  <si>
    <t>Priority</t>
  </si>
  <si>
    <t>Actions</t>
  </si>
  <si>
    <t>Action Owner</t>
  </si>
  <si>
    <t>Action date</t>
  </si>
  <si>
    <t>Status of action and decision</t>
  </si>
  <si>
    <t>Hard</t>
  </si>
  <si>
    <t>Yes</t>
  </si>
  <si>
    <t>Not commenced</t>
  </si>
  <si>
    <t>High</t>
  </si>
  <si>
    <t>Medium</t>
  </si>
  <si>
    <t>No</t>
  </si>
  <si>
    <t>Investigation in progress</t>
  </si>
  <si>
    <t>Easy</t>
  </si>
  <si>
    <t>To be decided</t>
  </si>
  <si>
    <t>Awaiting client approval</t>
  </si>
  <si>
    <t>Low</t>
  </si>
  <si>
    <t>Complete and closed</t>
  </si>
  <si>
    <t>Response</t>
  </si>
  <si>
    <t>Source</t>
  </si>
  <si>
    <t>Thresholds</t>
  </si>
  <si>
    <t>Fixed/Variable</t>
  </si>
  <si>
    <t>Probability Score</t>
  </si>
  <si>
    <t>Impact Score</t>
  </si>
  <si>
    <t>Lower</t>
  </si>
  <si>
    <t>Upper</t>
  </si>
  <si>
    <t>Fixed</t>
  </si>
  <si>
    <t>Certain</t>
  </si>
  <si>
    <t>Severe</t>
  </si>
  <si>
    <t>RED</t>
  </si>
  <si>
    <t>Variable</t>
  </si>
  <si>
    <t>Major</t>
  </si>
  <si>
    <t>AMBER</t>
  </si>
  <si>
    <t>Moderate</t>
  </si>
  <si>
    <t>GREEN</t>
  </si>
  <si>
    <t>Minor</t>
  </si>
  <si>
    <t>BENEFIT</t>
  </si>
  <si>
    <t>Insignificant</t>
  </si>
  <si>
    <t>Nil</t>
  </si>
  <si>
    <t>Insignificant Positive</t>
  </si>
  <si>
    <t>Minor Positive</t>
  </si>
  <si>
    <t>Moderate Positive</t>
  </si>
  <si>
    <t>Major Positive</t>
  </si>
  <si>
    <t>Extreme Positive</t>
  </si>
  <si>
    <t>Approved Budget Last Period</t>
  </si>
  <si>
    <t>Recovery</t>
  </si>
  <si>
    <t>% complete
(months complete / duration)</t>
  </si>
  <si>
    <t>Accum Cash flow per month</t>
  </si>
  <si>
    <t>Increment</t>
  </si>
  <si>
    <t>Total Income</t>
  </si>
  <si>
    <t>Direct cost</t>
  </si>
  <si>
    <t>Programme</t>
  </si>
  <si>
    <t>Last Updated :</t>
  </si>
  <si>
    <t>Revision : 00</t>
  </si>
  <si>
    <t>Y</t>
  </si>
  <si>
    <t>Closed</t>
  </si>
  <si>
    <t>N</t>
  </si>
  <si>
    <t>Cost</t>
  </si>
  <si>
    <t>Probability</t>
  </si>
  <si>
    <t>Expected  Programme Impact (weeks)</t>
  </si>
  <si>
    <t>Causation</t>
  </si>
  <si>
    <t>External Factors</t>
  </si>
  <si>
    <t xml:space="preserve">Legal </t>
  </si>
  <si>
    <t xml:space="preserve">Strategic </t>
  </si>
  <si>
    <t xml:space="preserve">Commercial </t>
  </si>
  <si>
    <t xml:space="preserve">Communications </t>
  </si>
  <si>
    <t xml:space="preserve">Planning </t>
  </si>
  <si>
    <t xml:space="preserve">Design </t>
  </si>
  <si>
    <t xml:space="preserve">Procurement </t>
  </si>
  <si>
    <t xml:space="preserve">Construction </t>
  </si>
  <si>
    <t xml:space="preserve">Health and Safety </t>
  </si>
  <si>
    <t xml:space="preserve">Fit-out </t>
  </si>
  <si>
    <t>Very Low
&lt;5%</t>
  </si>
  <si>
    <t>Very High
&gt;75%</t>
  </si>
  <si>
    <t>High
50-75%</t>
  </si>
  <si>
    <t>Medium
20-50%</t>
  </si>
  <si>
    <t>Low
5-20%</t>
  </si>
  <si>
    <t>Tolerate</t>
  </si>
  <si>
    <t>Treat</t>
  </si>
  <si>
    <t>Transfer / Escalate</t>
  </si>
  <si>
    <t>Terminate</t>
  </si>
  <si>
    <t>Contingency</t>
  </si>
  <si>
    <r>
      <t xml:space="preserve">CLOSED </t>
    </r>
    <r>
      <rPr>
        <b/>
        <sz val="11"/>
        <color indexed="9"/>
        <rFont val="Calibri"/>
        <family val="2"/>
        <scheme val="minor"/>
      </rPr>
      <t>(Y/N)</t>
    </r>
  </si>
  <si>
    <t>Definitions defined by PM/QS</t>
  </si>
  <si>
    <r>
      <t xml:space="preserve">Adds </t>
    </r>
    <r>
      <rPr>
        <i/>
        <sz val="10"/>
        <color theme="0" tint="-0.34998626667073579"/>
        <rFont val="Calibri"/>
        <family val="2"/>
        <scheme val="minor"/>
      </rPr>
      <t>AA</t>
    </r>
    <r>
      <rPr>
        <sz val="10"/>
        <rFont val="Calibri"/>
        <family val="2"/>
        <scheme val="minor"/>
      </rPr>
      <t xml:space="preserve"> weeks, £</t>
    </r>
    <r>
      <rPr>
        <i/>
        <sz val="10"/>
        <color theme="0" tint="-0.34998626667073579"/>
        <rFont val="Calibri"/>
        <family val="2"/>
        <scheme val="minor"/>
      </rPr>
      <t>XX</t>
    </r>
    <r>
      <rPr>
        <sz val="10"/>
        <rFont val="Calibri"/>
        <family val="2"/>
        <scheme val="minor"/>
      </rPr>
      <t>k costs</t>
    </r>
  </si>
  <si>
    <t>Control Measures</t>
  </si>
  <si>
    <t>Risk Response</t>
  </si>
  <si>
    <t>Expected Most Likely Cost Impact £'s</t>
  </si>
  <si>
    <t>Project Name and Reference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</si>
</sst>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#,##0;[Red]\(#,##0\)"/>
    <numFmt numFmtId="165" formatCode="[$-F800]dddd\,\ mmmm\ dd\,\ yyyy"/>
    <numFmt numFmtId="166" formatCode="_ &quot;\&quot;* #,##0_ ;_ &quot;\&quot;* \-#,##0_ ;_ &quot;\&quot;* &quot;-&quot;_ ;_ @_ "/>
    <numFmt numFmtId="167" formatCode="_ * #,##0_ ;_ * \-#,##0_ ;_ * &quot;-&quot;_ ;_ @_ "/>
    <numFmt numFmtId="168" formatCode="_ &quot;\&quot;* #,##0.00_ ;_ &quot;\&quot;* \-#,##0.00_ ;_ &quot;\&quot;* &quot;-&quot;??_ ;_ @_ "/>
    <numFmt numFmtId="169" formatCode="_ * #,##0.00_ ;_ * \-#,##0.00_ ;_ * &quot;-&quot;??_ ;_ @_ "/>
    <numFmt numFmtId="170" formatCode="_-* #,##0_-;\-* #,##0_-;_-* &quot;-&quot;??_-;_-@_-"/>
    <numFmt numFmtId="171" formatCode="0.0000000000"/>
    <numFmt numFmtId="172" formatCode="mmmm\ yy"/>
    <numFmt numFmtId="173" formatCode="mmm\ yy"/>
    <numFmt numFmtId="174" formatCode="_-* #,##0.000_-;\-* #,##0.000_-;_-* &quot;-&quot;??_-;_-@_-"/>
    <numFmt numFmtId="175" formatCode="dd/mm/yyyy;@"/>
    <numFmt numFmtId="176" formatCode="&quot;£&quot;#,##0"/>
    <numFmt numFmtId="177" formatCode="0.00%;[Red]\(0.00%\)"/>
    <numFmt numFmtId="178" formatCode="0.00000000000"/>
    <numFmt numFmtId="179" formatCode="_-&quot;£&quot;* #,##0_-;\-&quot;£&quot;* #,##0_-;_-&quot;£&quot;* &quot;-&quot;??_-;_-@_-"/>
    <numFmt numFmtId="180" formatCode="\$#,##0\ ;\(\$#,##0\)"/>
    <numFmt numFmtId="181" formatCode="&quot;£&quot;#,##0.0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2"/>
      <name val="바탕체"/>
      <family val="1"/>
      <charset val="129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sz val="8"/>
      <name val="Arial"/>
      <family val="2"/>
    </font>
    <font>
      <sz val="8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9"/>
      <color indexed="9"/>
      <name val="Verdana"/>
      <family val="2"/>
    </font>
    <font>
      <b/>
      <sz val="10"/>
      <name val="Switzerland"/>
      <family val="2"/>
    </font>
    <font>
      <b/>
      <sz val="12"/>
      <name val="Switzerland"/>
      <family val="2"/>
    </font>
    <font>
      <b/>
      <sz val="8"/>
      <name val="Switzerland"/>
      <family val="2"/>
    </font>
    <font>
      <b/>
      <i/>
      <sz val="10"/>
      <name val="Switzerland"/>
      <family val="2"/>
    </font>
    <font>
      <b/>
      <i/>
      <sz val="12"/>
      <name val="Switzerland"/>
      <family val="2"/>
    </font>
    <font>
      <b/>
      <i/>
      <sz val="8"/>
      <name val="Switzerland"/>
      <family val="2"/>
    </font>
    <font>
      <sz val="12"/>
      <name val="Arial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8"/>
      <color indexed="9"/>
      <name val="Verdana"/>
      <family val="2"/>
    </font>
    <font>
      <b/>
      <sz val="16"/>
      <name val="Verdana"/>
      <family val="2"/>
    </font>
    <font>
      <b/>
      <sz val="14"/>
      <color indexed="9"/>
      <name val="Verdana"/>
      <family val="2"/>
    </font>
    <font>
      <sz val="10.5"/>
      <color indexed="9"/>
      <name val="Verdana"/>
      <family val="2"/>
    </font>
    <font>
      <sz val="8"/>
      <color indexed="9"/>
      <name val="Verdana"/>
      <family val="2"/>
    </font>
    <font>
      <b/>
      <sz val="16"/>
      <color indexed="9"/>
      <name val="Verdana"/>
      <family val="2"/>
    </font>
    <font>
      <sz val="10.5"/>
      <name val="Verdana"/>
      <family val="2"/>
    </font>
    <font>
      <b/>
      <sz val="9"/>
      <color indexed="9"/>
      <name val="Verdana"/>
      <family val="2"/>
    </font>
    <font>
      <sz val="8"/>
      <color indexed="18"/>
      <name val="Verdana"/>
      <family val="2"/>
    </font>
    <font>
      <sz val="8"/>
      <name val="Gill Sans Light"/>
      <family val="2"/>
    </font>
    <font>
      <b/>
      <sz val="8"/>
      <color indexed="10"/>
      <name val="Gill Sans Light"/>
      <family val="2"/>
    </font>
    <font>
      <b/>
      <sz val="8"/>
      <name val="Gill Sans Light"/>
      <family val="2"/>
    </font>
    <font>
      <sz val="12"/>
      <name val="Gill Sans Light"/>
      <family val="2"/>
    </font>
    <font>
      <b/>
      <sz val="11"/>
      <color indexed="81"/>
      <name val="Tahoma"/>
      <family val="2"/>
    </font>
    <font>
      <sz val="10"/>
      <name val="Times New Roman"/>
      <family val="1"/>
    </font>
    <font>
      <b/>
      <sz val="16"/>
      <color indexed="62"/>
      <name val="Verdana"/>
      <family val="2"/>
    </font>
    <font>
      <b/>
      <sz val="14"/>
      <color indexed="12"/>
      <name val="Verdana"/>
      <family val="2"/>
    </font>
    <font>
      <sz val="6"/>
      <name val="Verdana"/>
      <family val="2"/>
    </font>
    <font>
      <sz val="11"/>
      <color indexed="81"/>
      <name val="Tahoma"/>
      <family val="2"/>
    </font>
    <font>
      <b/>
      <sz val="10"/>
      <color indexed="63"/>
      <name val="Verdana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color indexed="5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5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thin">
        <color indexed="64"/>
      </right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35">
    <xf numFmtId="0" fontId="0" fillId="0" borderId="0">
      <alignment horizontal="justify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7" fillId="0" borderId="0"/>
    <xf numFmtId="9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40" applyNumberFormat="0" applyFont="0" applyFill="0" applyAlignment="0" applyProtection="0"/>
    <xf numFmtId="0" fontId="1" fillId="0" borderId="0"/>
  </cellStyleXfs>
  <cellXfs count="484">
    <xf numFmtId="0" fontId="0" fillId="0" borderId="0" xfId="0">
      <alignment horizontal="justify"/>
    </xf>
    <xf numFmtId="0" fontId="4" fillId="0" borderId="0" xfId="17" applyFont="1" applyAlignment="1">
      <alignment vertical="center"/>
    </xf>
    <xf numFmtId="0" fontId="4" fillId="0" borderId="0" xfId="17" applyFont="1" applyBorder="1" applyAlignment="1">
      <alignment vertical="center"/>
    </xf>
    <xf numFmtId="0" fontId="4" fillId="0" borderId="2" xfId="17" applyFont="1" applyBorder="1" applyAlignment="1">
      <alignment vertical="center"/>
    </xf>
    <xf numFmtId="0" fontId="4" fillId="0" borderId="3" xfId="17" applyFont="1" applyBorder="1" applyAlignment="1">
      <alignment vertical="center"/>
    </xf>
    <xf numFmtId="0" fontId="4" fillId="0" borderId="4" xfId="17" applyFont="1" applyBorder="1" applyAlignment="1">
      <alignment vertical="center"/>
    </xf>
    <xf numFmtId="0" fontId="4" fillId="0" borderId="0" xfId="17" applyFont="1" applyAlignment="1">
      <alignment horizontal="center" vertical="center"/>
    </xf>
    <xf numFmtId="164" fontId="4" fillId="0" borderId="0" xfId="17" applyNumberFormat="1" applyFont="1" applyAlignment="1">
      <alignment vertical="center"/>
    </xf>
    <xf numFmtId="164" fontId="7" fillId="0" borderId="0" xfId="17" applyNumberFormat="1" applyFont="1" applyAlignment="1">
      <alignment vertical="center"/>
    </xf>
    <xf numFmtId="0" fontId="7" fillId="0" borderId="0" xfId="17" applyFont="1" applyAlignment="1">
      <alignment vertical="center"/>
    </xf>
    <xf numFmtId="0" fontId="4" fillId="0" borderId="3" xfId="17" applyFont="1" applyBorder="1" applyAlignment="1">
      <alignment horizontal="left" vertical="center"/>
    </xf>
    <xf numFmtId="164" fontId="4" fillId="0" borderId="0" xfId="17" applyNumberFormat="1" applyFont="1" applyBorder="1" applyAlignment="1">
      <alignment vertical="center"/>
    </xf>
    <xf numFmtId="0" fontId="4" fillId="0" borderId="5" xfId="17" applyFont="1" applyBorder="1" applyAlignment="1">
      <alignment vertical="center"/>
    </xf>
    <xf numFmtId="164" fontId="4" fillId="0" borderId="2" xfId="17" applyNumberFormat="1" applyFont="1" applyBorder="1" applyAlignment="1">
      <alignment vertical="center"/>
    </xf>
    <xf numFmtId="0" fontId="4" fillId="0" borderId="4" xfId="17" applyFont="1" applyBorder="1" applyAlignment="1">
      <alignment horizontal="left" vertical="center"/>
    </xf>
    <xf numFmtId="0" fontId="4" fillId="0" borderId="0" xfId="17" applyFont="1" applyAlignment="1">
      <alignment vertical="center" wrapText="1"/>
    </xf>
    <xf numFmtId="164" fontId="4" fillId="0" borderId="6" xfId="17" applyNumberFormat="1" applyFont="1" applyBorder="1" applyAlignment="1">
      <alignment vertical="center"/>
    </xf>
    <xf numFmtId="164" fontId="4" fillId="0" borderId="5" xfId="17" applyNumberFormat="1" applyFont="1" applyBorder="1" applyAlignment="1">
      <alignment vertical="center"/>
    </xf>
    <xf numFmtId="164" fontId="4" fillId="0" borderId="2" xfId="17" applyNumberFormat="1" applyFont="1" applyFill="1" applyBorder="1" applyAlignment="1">
      <alignment vertical="center"/>
    </xf>
    <xf numFmtId="164" fontId="4" fillId="0" borderId="7" xfId="17" applyNumberFormat="1" applyFont="1" applyFill="1" applyBorder="1" applyAlignment="1">
      <alignment horizontal="right" vertical="center"/>
    </xf>
    <xf numFmtId="164" fontId="4" fillId="0" borderId="0" xfId="17" applyNumberFormat="1" applyFont="1" applyFill="1" applyBorder="1" applyAlignment="1">
      <alignment vertical="center"/>
    </xf>
    <xf numFmtId="3" fontId="4" fillId="0" borderId="2" xfId="17" applyNumberFormat="1" applyFont="1" applyFill="1" applyBorder="1" applyAlignment="1">
      <alignment vertical="center"/>
    </xf>
    <xf numFmtId="0" fontId="4" fillId="2" borderId="8" xfId="17" applyFont="1" applyFill="1" applyBorder="1" applyAlignment="1">
      <alignment vertical="center"/>
    </xf>
    <xf numFmtId="0" fontId="4" fillId="2" borderId="9" xfId="17" applyFont="1" applyFill="1" applyBorder="1" applyAlignment="1">
      <alignment vertical="center"/>
    </xf>
    <xf numFmtId="3" fontId="4" fillId="2" borderId="9" xfId="17" applyNumberFormat="1" applyFont="1" applyFill="1" applyBorder="1" applyAlignment="1">
      <alignment vertical="center"/>
    </xf>
    <xf numFmtId="3" fontId="4" fillId="2" borderId="10" xfId="17" applyNumberFormat="1" applyFont="1" applyFill="1" applyBorder="1" applyAlignment="1">
      <alignment vertical="center"/>
    </xf>
    <xf numFmtId="0" fontId="4" fillId="2" borderId="3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3" fontId="4" fillId="2" borderId="2" xfId="17" applyNumberFormat="1" applyFont="1" applyFill="1" applyBorder="1" applyAlignment="1">
      <alignment vertical="center"/>
    </xf>
    <xf numFmtId="3" fontId="4" fillId="2" borderId="6" xfId="17" applyNumberFormat="1" applyFont="1" applyFill="1" applyBorder="1" applyAlignment="1">
      <alignment vertical="center"/>
    </xf>
    <xf numFmtId="164" fontId="4" fillId="0" borderId="0" xfId="17" applyNumberFormat="1" applyFont="1" applyFill="1" applyAlignment="1">
      <alignment vertical="center"/>
    </xf>
    <xf numFmtId="0" fontId="4" fillId="0" borderId="0" xfId="17" applyFont="1" applyFill="1" applyAlignment="1">
      <alignment vertical="center"/>
    </xf>
    <xf numFmtId="164" fontId="4" fillId="0" borderId="11" xfId="17" applyNumberFormat="1" applyFont="1" applyFill="1" applyBorder="1" applyAlignment="1">
      <alignment vertical="center"/>
    </xf>
    <xf numFmtId="0" fontId="4" fillId="0" borderId="0" xfId="12" applyFont="1"/>
    <xf numFmtId="0" fontId="4" fillId="0" borderId="0" xfId="12" applyFont="1" applyBorder="1"/>
    <xf numFmtId="0" fontId="4" fillId="0" borderId="0" xfId="12" applyFont="1" applyBorder="1" applyAlignment="1">
      <alignment horizontal="left" indent="1"/>
    </xf>
    <xf numFmtId="0" fontId="4" fillId="0" borderId="8" xfId="12" applyFont="1" applyBorder="1"/>
    <xf numFmtId="0" fontId="4" fillId="0" borderId="9" xfId="12" applyFont="1" applyBorder="1"/>
    <xf numFmtId="0" fontId="4" fillId="0" borderId="10" xfId="12" applyFont="1" applyBorder="1"/>
    <xf numFmtId="0" fontId="4" fillId="0" borderId="5" xfId="12" applyFont="1" applyBorder="1"/>
    <xf numFmtId="0" fontId="4" fillId="0" borderId="0" xfId="12" applyFont="1" applyBorder="1" applyAlignment="1">
      <alignment horizontal="center"/>
    </xf>
    <xf numFmtId="0" fontId="4" fillId="0" borderId="3" xfId="12" applyFont="1" applyBorder="1"/>
    <xf numFmtId="0" fontId="4" fillId="0" borderId="2" xfId="12" applyFont="1" applyBorder="1"/>
    <xf numFmtId="0" fontId="4" fillId="0" borderId="6" xfId="12" applyFont="1" applyBorder="1"/>
    <xf numFmtId="0" fontId="4" fillId="0" borderId="0" xfId="15" applyFont="1"/>
    <xf numFmtId="0" fontId="4" fillId="0" borderId="8" xfId="15" applyFont="1" applyBorder="1"/>
    <xf numFmtId="0" fontId="4" fillId="0" borderId="9" xfId="15" applyFont="1" applyBorder="1"/>
    <xf numFmtId="0" fontId="4" fillId="0" borderId="10" xfId="15" applyFont="1" applyBorder="1"/>
    <xf numFmtId="0" fontId="4" fillId="0" borderId="4" xfId="11" applyFont="1" applyBorder="1" applyAlignment="1">
      <alignment horizontal="left" indent="1"/>
    </xf>
    <xf numFmtId="0" fontId="4" fillId="0" borderId="0" xfId="15" applyFont="1" applyFill="1" applyBorder="1" applyAlignment="1">
      <alignment horizontal="center"/>
    </xf>
    <xf numFmtId="0" fontId="7" fillId="0" borderId="0" xfId="15" applyFont="1" applyFill="1" applyBorder="1" applyAlignment="1">
      <alignment horizontal="center"/>
    </xf>
    <xf numFmtId="0" fontId="4" fillId="0" borderId="0" xfId="15" applyFont="1" applyFill="1" applyAlignment="1">
      <alignment horizontal="center"/>
    </xf>
    <xf numFmtId="0" fontId="7" fillId="0" borderId="5" xfId="15" applyFont="1" applyFill="1" applyBorder="1" applyAlignment="1">
      <alignment horizontal="center"/>
    </xf>
    <xf numFmtId="0" fontId="4" fillId="0" borderId="0" xfId="15" applyFont="1" applyBorder="1" applyAlignment="1">
      <alignment horizontal="center"/>
    </xf>
    <xf numFmtId="0" fontId="4" fillId="0" borderId="0" xfId="11" applyFont="1" applyBorder="1"/>
    <xf numFmtId="0" fontId="4" fillId="0" borderId="0" xfId="15" applyFont="1" applyAlignment="1">
      <alignment horizontal="center"/>
    </xf>
    <xf numFmtId="0" fontId="4" fillId="0" borderId="5" xfId="15" applyFont="1" applyBorder="1" applyAlignment="1">
      <alignment horizontal="center"/>
    </xf>
    <xf numFmtId="0" fontId="4" fillId="0" borderId="4" xfId="15" applyFont="1" applyBorder="1" applyAlignment="1">
      <alignment horizontal="left" indent="1"/>
    </xf>
    <xf numFmtId="0" fontId="4" fillId="0" borderId="0" xfId="15" applyFont="1" applyBorder="1"/>
    <xf numFmtId="0" fontId="4" fillId="0" borderId="5" xfId="15" applyFont="1" applyBorder="1"/>
    <xf numFmtId="0" fontId="4" fillId="0" borderId="3" xfId="15" applyFont="1" applyBorder="1"/>
    <xf numFmtId="0" fontId="4" fillId="0" borderId="2" xfId="15" applyFont="1" applyBorder="1"/>
    <xf numFmtId="0" fontId="4" fillId="0" borderId="6" xfId="15" applyFont="1" applyBorder="1"/>
    <xf numFmtId="0" fontId="32" fillId="3" borderId="4" xfId="11" applyFont="1" applyFill="1" applyBorder="1"/>
    <xf numFmtId="0" fontId="20" fillId="3" borderId="0" xfId="11" applyFont="1" applyFill="1" applyBorder="1"/>
    <xf numFmtId="0" fontId="32" fillId="3" borderId="0" xfId="11" applyFont="1" applyFill="1" applyBorder="1"/>
    <xf numFmtId="170" fontId="33" fillId="3" borderId="0" xfId="7" applyNumberFormat="1" applyFont="1" applyFill="1" applyBorder="1"/>
    <xf numFmtId="0" fontId="33" fillId="3" borderId="0" xfId="11" applyFont="1" applyFill="1" applyBorder="1"/>
    <xf numFmtId="1" fontId="34" fillId="3" borderId="0" xfId="11" applyNumberFormat="1" applyFont="1" applyFill="1" applyBorder="1"/>
    <xf numFmtId="0" fontId="34" fillId="3" borderId="0" xfId="11" applyFont="1" applyFill="1" applyBorder="1"/>
    <xf numFmtId="0" fontId="34" fillId="4" borderId="0" xfId="11" applyFont="1" applyFill="1"/>
    <xf numFmtId="0" fontId="32" fillId="3" borderId="0" xfId="11" applyFont="1" applyFill="1" applyBorder="1" applyAlignment="1">
      <alignment vertical="center"/>
    </xf>
    <xf numFmtId="0" fontId="5" fillId="2" borderId="4" xfId="11" applyFont="1" applyFill="1" applyBorder="1"/>
    <xf numFmtId="0" fontId="8" fillId="2" borderId="0" xfId="11" applyFont="1" applyFill="1" applyBorder="1"/>
    <xf numFmtId="0" fontId="5" fillId="2" borderId="0" xfId="11" applyFont="1" applyFill="1" applyBorder="1"/>
    <xf numFmtId="170" fontId="36" fillId="2" borderId="0" xfId="7" applyNumberFormat="1" applyFont="1" applyFill="1" applyBorder="1"/>
    <xf numFmtId="0" fontId="36" fillId="2" borderId="0" xfId="11" applyFont="1" applyFill="1" applyBorder="1"/>
    <xf numFmtId="1" fontId="9" fillId="2" borderId="0" xfId="11" applyNumberFormat="1" applyFont="1" applyFill="1" applyBorder="1"/>
    <xf numFmtId="0" fontId="9" fillId="2" borderId="0" xfId="11" applyFont="1" applyFill="1" applyBorder="1"/>
    <xf numFmtId="0" fontId="9" fillId="2" borderId="5" xfId="11" applyFont="1" applyFill="1" applyBorder="1"/>
    <xf numFmtId="0" fontId="9" fillId="2" borderId="0" xfId="11" applyFont="1" applyFill="1"/>
    <xf numFmtId="0" fontId="14" fillId="2" borderId="4" xfId="11" applyFont="1" applyFill="1" applyBorder="1"/>
    <xf numFmtId="0" fontId="14" fillId="2" borderId="0" xfId="11" applyFont="1" applyFill="1" applyBorder="1"/>
    <xf numFmtId="170" fontId="8" fillId="2" borderId="0" xfId="7" applyNumberFormat="1" applyFont="1" applyFill="1" applyBorder="1"/>
    <xf numFmtId="0" fontId="9" fillId="2" borderId="4" xfId="11" applyFont="1" applyFill="1" applyBorder="1"/>
    <xf numFmtId="0" fontId="6" fillId="2" borderId="0" xfId="11" applyFont="1" applyFill="1" applyBorder="1"/>
    <xf numFmtId="170" fontId="9" fillId="2" borderId="0" xfId="7" applyNumberFormat="1" applyFont="1" applyFill="1" applyBorder="1"/>
    <xf numFmtId="0" fontId="20" fillId="3" borderId="12" xfId="11" applyFont="1" applyFill="1" applyBorder="1"/>
    <xf numFmtId="0" fontId="18" fillId="3" borderId="0" xfId="18" applyFont="1" applyFill="1" applyBorder="1" applyAlignment="1">
      <alignment horizontal="right" vertical="center"/>
    </xf>
    <xf numFmtId="173" fontId="20" fillId="3" borderId="13" xfId="7" applyNumberFormat="1" applyFont="1" applyFill="1" applyBorder="1" applyAlignment="1">
      <alignment horizontal="center" vertical="center" textRotation="90" wrapText="1"/>
    </xf>
    <xf numFmtId="0" fontId="20" fillId="4" borderId="0" xfId="11" applyFont="1" applyFill="1"/>
    <xf numFmtId="0" fontId="37" fillId="3" borderId="13" xfId="11" applyFont="1" applyFill="1" applyBorder="1"/>
    <xf numFmtId="0" fontId="20" fillId="3" borderId="13" xfId="11" applyFont="1" applyFill="1" applyBorder="1" applyAlignment="1">
      <alignment vertical="center"/>
    </xf>
    <xf numFmtId="1" fontId="37" fillId="3" borderId="13" xfId="11" applyNumberFormat="1" applyFont="1" applyFill="1" applyBorder="1" applyAlignment="1">
      <alignment horizontal="center" vertical="center"/>
    </xf>
    <xf numFmtId="0" fontId="20" fillId="4" borderId="0" xfId="11" applyFont="1" applyFill="1" applyAlignment="1">
      <alignment vertical="center"/>
    </xf>
    <xf numFmtId="0" fontId="20" fillId="2" borderId="0" xfId="11" applyFont="1" applyFill="1"/>
    <xf numFmtId="0" fontId="8" fillId="0" borderId="0" xfId="11" applyFont="1"/>
    <xf numFmtId="0" fontId="20" fillId="3" borderId="13" xfId="11" applyFont="1" applyFill="1" applyBorder="1"/>
    <xf numFmtId="170" fontId="34" fillId="3" borderId="13" xfId="7" applyNumberFormat="1" applyFont="1" applyFill="1" applyBorder="1" applyAlignment="1">
      <alignment horizontal="right"/>
    </xf>
    <xf numFmtId="174" fontId="34" fillId="3" borderId="13" xfId="7" applyNumberFormat="1" applyFont="1" applyFill="1" applyBorder="1" applyAlignment="1">
      <alignment horizontal="right"/>
    </xf>
    <xf numFmtId="0" fontId="8" fillId="0" borderId="4" xfId="11" applyFont="1" applyBorder="1"/>
    <xf numFmtId="0" fontId="8" fillId="0" borderId="0" xfId="11" applyFont="1" applyBorder="1"/>
    <xf numFmtId="172" fontId="9" fillId="0" borderId="0" xfId="7" applyNumberFormat="1" applyFont="1" applyBorder="1" applyAlignment="1">
      <alignment horizontal="center" vertical="top" wrapText="1"/>
    </xf>
    <xf numFmtId="170" fontId="9" fillId="0" borderId="0" xfId="7" applyNumberFormat="1" applyFont="1" applyBorder="1" applyAlignment="1">
      <alignment horizontal="center" vertical="top" wrapText="1"/>
    </xf>
    <xf numFmtId="170" fontId="9" fillId="0" borderId="5" xfId="7" applyNumberFormat="1" applyFont="1" applyBorder="1" applyAlignment="1">
      <alignment horizontal="center" vertical="top" wrapText="1"/>
    </xf>
    <xf numFmtId="170" fontId="9" fillId="0" borderId="0" xfId="7" applyNumberFormat="1" applyFont="1" applyAlignment="1">
      <alignment horizontal="center" vertical="top" wrapText="1"/>
    </xf>
    <xf numFmtId="0" fontId="9" fillId="0" borderId="0" xfId="11" applyFont="1"/>
    <xf numFmtId="0" fontId="29" fillId="2" borderId="8" xfId="11" applyFont="1" applyFill="1" applyBorder="1"/>
    <xf numFmtId="0" fontId="28" fillId="2" borderId="9" xfId="11" applyFont="1" applyFill="1" applyBorder="1" applyAlignment="1">
      <alignment horizontal="center"/>
    </xf>
    <xf numFmtId="0" fontId="29" fillId="2" borderId="9" xfId="11" applyFont="1" applyFill="1" applyBorder="1"/>
    <xf numFmtId="1" fontId="38" fillId="2" borderId="9" xfId="11" applyNumberFormat="1" applyFont="1" applyFill="1" applyBorder="1"/>
    <xf numFmtId="1" fontId="38" fillId="2" borderId="10" xfId="11" applyNumberFormat="1" applyFont="1" applyFill="1" applyBorder="1"/>
    <xf numFmtId="0" fontId="38" fillId="2" borderId="9" xfId="11" applyFont="1" applyFill="1" applyBorder="1"/>
    <xf numFmtId="0" fontId="29" fillId="2" borderId="4" xfId="11" applyFont="1" applyFill="1" applyBorder="1"/>
    <xf numFmtId="0" fontId="28" fillId="2" borderId="0" xfId="11" applyFont="1" applyFill="1" applyBorder="1" applyAlignment="1">
      <alignment horizontal="center"/>
    </xf>
    <xf numFmtId="0" fontId="29" fillId="2" borderId="0" xfId="11" applyFont="1" applyFill="1" applyBorder="1"/>
    <xf numFmtId="1" fontId="38" fillId="2" borderId="0" xfId="11" applyNumberFormat="1" applyFont="1" applyFill="1" applyBorder="1"/>
    <xf numFmtId="1" fontId="38" fillId="2" borderId="5" xfId="11" applyNumberFormat="1" applyFont="1" applyFill="1" applyBorder="1"/>
    <xf numFmtId="0" fontId="38" fillId="2" borderId="0" xfId="11" applyFont="1" applyFill="1" applyBorder="1"/>
    <xf numFmtId="0" fontId="29" fillId="2" borderId="3" xfId="11" applyFont="1" applyFill="1" applyBorder="1"/>
    <xf numFmtId="0" fontId="28" fillId="2" borderId="2" xfId="11" applyFont="1" applyFill="1" applyBorder="1" applyAlignment="1">
      <alignment horizontal="center"/>
    </xf>
    <xf numFmtId="0" fontId="29" fillId="2" borderId="2" xfId="11" applyFont="1" applyFill="1" applyBorder="1"/>
    <xf numFmtId="1" fontId="38" fillId="2" borderId="2" xfId="11" applyNumberFormat="1" applyFont="1" applyFill="1" applyBorder="1"/>
    <xf numFmtId="1" fontId="38" fillId="2" borderId="6" xfId="11" applyNumberFormat="1" applyFont="1" applyFill="1" applyBorder="1"/>
    <xf numFmtId="0" fontId="38" fillId="2" borderId="2" xfId="11" applyFont="1" applyFill="1" applyBorder="1"/>
    <xf numFmtId="1" fontId="9" fillId="0" borderId="7" xfId="11" applyNumberFormat="1" applyFont="1" applyBorder="1"/>
    <xf numFmtId="1" fontId="9" fillId="0" borderId="0" xfId="11" applyNumberFormat="1" applyFont="1"/>
    <xf numFmtId="0" fontId="35" fillId="3" borderId="0" xfId="15" applyFont="1" applyFill="1" applyBorder="1" applyAlignment="1">
      <alignment horizontal="center"/>
    </xf>
    <xf numFmtId="170" fontId="9" fillId="5" borderId="1" xfId="7" applyNumberFormat="1" applyFont="1" applyFill="1" applyBorder="1"/>
    <xf numFmtId="0" fontId="40" fillId="0" borderId="0" xfId="10" applyFont="1"/>
    <xf numFmtId="0" fontId="39" fillId="0" borderId="0" xfId="10" applyFont="1"/>
    <xf numFmtId="0" fontId="39" fillId="0" borderId="0" xfId="10" applyFont="1" applyFill="1"/>
    <xf numFmtId="1" fontId="39" fillId="0" borderId="0" xfId="10" applyNumberFormat="1" applyFont="1"/>
    <xf numFmtId="175" fontId="39" fillId="0" borderId="0" xfId="7" applyNumberFormat="1" applyFont="1" applyAlignment="1">
      <alignment horizontal="center" vertical="top" wrapText="1"/>
    </xf>
    <xf numFmtId="173" fontId="39" fillId="0" borderId="0" xfId="7" applyNumberFormat="1" applyFont="1" applyAlignment="1">
      <alignment horizontal="center" vertical="top" wrapText="1"/>
    </xf>
    <xf numFmtId="173" fontId="39" fillId="2" borderId="0" xfId="7" applyNumberFormat="1" applyFont="1" applyFill="1" applyAlignment="1">
      <alignment horizontal="center" vertical="top" wrapText="1"/>
    </xf>
    <xf numFmtId="0" fontId="39" fillId="0" borderId="0" xfId="10" applyFont="1" applyAlignment="1">
      <alignment vertical="center"/>
    </xf>
    <xf numFmtId="0" fontId="39" fillId="0" borderId="0" xfId="10" applyFont="1" applyFill="1" applyAlignment="1">
      <alignment vertical="center"/>
    </xf>
    <xf numFmtId="1" fontId="39" fillId="0" borderId="0" xfId="10" applyNumberFormat="1" applyFont="1" applyAlignment="1">
      <alignment vertical="center"/>
    </xf>
    <xf numFmtId="0" fontId="39" fillId="0" borderId="0" xfId="10" applyFont="1" applyAlignment="1">
      <alignment horizontal="right" vertical="center"/>
    </xf>
    <xf numFmtId="1" fontId="39" fillId="0" borderId="0" xfId="10" applyNumberFormat="1" applyFont="1" applyAlignment="1">
      <alignment horizontal="right" vertical="center"/>
    </xf>
    <xf numFmtId="1" fontId="41" fillId="5" borderId="0" xfId="10" applyNumberFormat="1" applyFont="1" applyFill="1" applyAlignment="1">
      <alignment horizontal="center" vertical="center"/>
    </xf>
    <xf numFmtId="0" fontId="39" fillId="0" borderId="0" xfId="10" applyFont="1" applyAlignment="1">
      <alignment horizontal="right"/>
    </xf>
    <xf numFmtId="0" fontId="39" fillId="0" borderId="0" xfId="10" applyFont="1" applyFill="1" applyAlignment="1">
      <alignment horizontal="right"/>
    </xf>
    <xf numFmtId="1" fontId="39" fillId="0" borderId="0" xfId="10" applyNumberFormat="1" applyFont="1" applyAlignment="1">
      <alignment horizontal="right"/>
    </xf>
    <xf numFmtId="2" fontId="39" fillId="0" borderId="0" xfId="10" applyNumberFormat="1" applyFont="1" applyFill="1"/>
    <xf numFmtId="1" fontId="39" fillId="0" borderId="0" xfId="10" applyNumberFormat="1" applyFont="1" applyFill="1"/>
    <xf numFmtId="2" fontId="39" fillId="0" borderId="0" xfId="10" applyNumberFormat="1" applyFont="1" applyFill="1" applyAlignment="1">
      <alignment horizontal="right"/>
    </xf>
    <xf numFmtId="170" fontId="39" fillId="6" borderId="0" xfId="7" applyNumberFormat="1" applyFont="1" applyFill="1" applyAlignment="1">
      <alignment horizontal="right"/>
    </xf>
    <xf numFmtId="170" fontId="39" fillId="0" borderId="0" xfId="7" applyNumberFormat="1" applyFont="1" applyFill="1"/>
    <xf numFmtId="0" fontId="39" fillId="0" borderId="12" xfId="10" applyFont="1" applyFill="1" applyBorder="1"/>
    <xf numFmtId="0" fontId="39" fillId="0" borderId="14" xfId="10" applyFont="1" applyFill="1" applyBorder="1"/>
    <xf numFmtId="170" fontId="39" fillId="0" borderId="13" xfId="7" applyNumberFormat="1" applyFont="1" applyFill="1" applyBorder="1"/>
    <xf numFmtId="170" fontId="39" fillId="0" borderId="0" xfId="10" applyNumberFormat="1" applyFont="1" applyFill="1"/>
    <xf numFmtId="0" fontId="42" fillId="0" borderId="0" xfId="10" applyFont="1"/>
    <xf numFmtId="2" fontId="39" fillId="0" borderId="0" xfId="10" applyNumberFormat="1" applyFont="1"/>
    <xf numFmtId="2" fontId="39" fillId="0" borderId="0" xfId="10" applyNumberFormat="1" applyFont="1" applyAlignment="1">
      <alignment horizontal="right"/>
    </xf>
    <xf numFmtId="170" fontId="39" fillId="0" borderId="0" xfId="7" applyNumberFormat="1" applyFont="1"/>
    <xf numFmtId="170" fontId="39" fillId="0" borderId="0" xfId="7" applyNumberFormat="1" applyFont="1" applyFill="1" applyAlignment="1">
      <alignment horizontal="right"/>
    </xf>
    <xf numFmtId="0" fontId="39" fillId="0" borderId="0" xfId="10" applyFont="1" applyAlignment="1">
      <alignment horizontal="left"/>
    </xf>
    <xf numFmtId="2" fontId="8" fillId="5" borderId="1" xfId="11" applyNumberFormat="1" applyFont="1" applyFill="1" applyBorder="1" applyAlignment="1">
      <alignment wrapText="1"/>
    </xf>
    <xf numFmtId="170" fontId="9" fillId="5" borderId="1" xfId="7" applyNumberFormat="1" applyFont="1" applyFill="1" applyBorder="1" applyAlignment="1">
      <alignment horizontal="right"/>
    </xf>
    <xf numFmtId="0" fontId="20" fillId="2" borderId="15" xfId="11" applyFont="1" applyFill="1" applyBorder="1"/>
    <xf numFmtId="1" fontId="20" fillId="2" borderId="15" xfId="11" applyNumberFormat="1" applyFont="1" applyFill="1" applyBorder="1"/>
    <xf numFmtId="2" fontId="8" fillId="5" borderId="1" xfId="11" applyNumberFormat="1" applyFont="1" applyFill="1" applyBorder="1"/>
    <xf numFmtId="1" fontId="8" fillId="5" borderId="1" xfId="11" applyNumberFormat="1" applyFont="1" applyFill="1" applyBorder="1"/>
    <xf numFmtId="0" fontId="8" fillId="0" borderId="16" xfId="11" applyFont="1" applyBorder="1"/>
    <xf numFmtId="1" fontId="9" fillId="0" borderId="16" xfId="11" applyNumberFormat="1" applyFont="1" applyBorder="1"/>
    <xf numFmtId="0" fontId="9" fillId="0" borderId="16" xfId="11" applyFont="1" applyBorder="1"/>
    <xf numFmtId="0" fontId="32" fillId="3" borderId="8" xfId="11" applyFont="1" applyFill="1" applyBorder="1"/>
    <xf numFmtId="0" fontId="20" fillId="3" borderId="9" xfId="11" applyFont="1" applyFill="1" applyBorder="1"/>
    <xf numFmtId="0" fontId="32" fillId="3" borderId="9" xfId="11" applyFont="1" applyFill="1" applyBorder="1"/>
    <xf numFmtId="170" fontId="33" fillId="3" borderId="9" xfId="7" applyNumberFormat="1" applyFont="1" applyFill="1" applyBorder="1"/>
    <xf numFmtId="0" fontId="33" fillId="3" borderId="9" xfId="11" applyFont="1" applyFill="1" applyBorder="1"/>
    <xf numFmtId="1" fontId="34" fillId="3" borderId="9" xfId="11" applyNumberFormat="1" applyFont="1" applyFill="1" applyBorder="1"/>
    <xf numFmtId="0" fontId="34" fillId="3" borderId="9" xfId="11" applyFont="1" applyFill="1" applyBorder="1"/>
    <xf numFmtId="0" fontId="8" fillId="5" borderId="17" xfId="11" applyFont="1" applyFill="1" applyBorder="1"/>
    <xf numFmtId="1" fontId="8" fillId="5" borderId="17" xfId="11" applyNumberFormat="1" applyFont="1" applyFill="1" applyBorder="1"/>
    <xf numFmtId="0" fontId="8" fillId="0" borderId="18" xfId="11" applyFont="1" applyBorder="1"/>
    <xf numFmtId="0" fontId="4" fillId="0" borderId="0" xfId="13" applyFont="1"/>
    <xf numFmtId="0" fontId="4" fillId="0" borderId="9" xfId="17" applyFont="1" applyFill="1" applyBorder="1" applyAlignment="1">
      <alignment vertical="center"/>
    </xf>
    <xf numFmtId="3" fontId="4" fillId="0" borderId="9" xfId="17" applyNumberFormat="1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3" fontId="7" fillId="0" borderId="7" xfId="17" applyNumberFormat="1" applyFont="1" applyFill="1" applyBorder="1" applyAlignment="1">
      <alignment vertical="center"/>
    </xf>
    <xf numFmtId="3" fontId="7" fillId="0" borderId="7" xfId="17" applyNumberFormat="1" applyFont="1" applyFill="1" applyBorder="1" applyAlignment="1">
      <alignment horizontal="left" vertical="center"/>
    </xf>
    <xf numFmtId="0" fontId="4" fillId="0" borderId="8" xfId="17" applyFont="1" applyFill="1" applyBorder="1" applyAlignment="1">
      <alignment vertical="center"/>
    </xf>
    <xf numFmtId="3" fontId="4" fillId="0" borderId="10" xfId="17" applyNumberFormat="1" applyFont="1" applyFill="1" applyBorder="1" applyAlignment="1">
      <alignment vertical="center"/>
    </xf>
    <xf numFmtId="0" fontId="4" fillId="0" borderId="3" xfId="17" applyFont="1" applyFill="1" applyBorder="1" applyAlignment="1">
      <alignment vertical="center"/>
    </xf>
    <xf numFmtId="3" fontId="4" fillId="0" borderId="6" xfId="17" applyNumberFormat="1" applyFont="1" applyFill="1" applyBorder="1" applyAlignment="1">
      <alignment vertical="center"/>
    </xf>
    <xf numFmtId="165" fontId="7" fillId="0" borderId="12" xfId="17" applyNumberFormat="1" applyFont="1" applyFill="1" applyBorder="1" applyAlignment="1">
      <alignment vertical="center"/>
    </xf>
    <xf numFmtId="165" fontId="7" fillId="0" borderId="7" xfId="17" applyNumberFormat="1" applyFont="1" applyFill="1" applyBorder="1" applyAlignment="1">
      <alignment vertical="center"/>
    </xf>
    <xf numFmtId="0" fontId="31" fillId="0" borderId="0" xfId="12" applyFont="1" applyBorder="1" applyAlignment="1">
      <alignment horizontal="center"/>
    </xf>
    <xf numFmtId="164" fontId="4" fillId="0" borderId="19" xfId="17" applyNumberFormat="1" applyFont="1" applyBorder="1" applyAlignment="1">
      <alignment vertical="center"/>
    </xf>
    <xf numFmtId="164" fontId="4" fillId="0" borderId="20" xfId="17" applyNumberFormat="1" applyFont="1" applyBorder="1" applyAlignment="1">
      <alignment vertical="center"/>
    </xf>
    <xf numFmtId="0" fontId="7" fillId="0" borderId="21" xfId="17" applyFont="1" applyBorder="1" applyAlignment="1">
      <alignment horizontal="left" vertical="center"/>
    </xf>
    <xf numFmtId="0" fontId="7" fillId="0" borderId="19" xfId="17" applyFont="1" applyBorder="1" applyAlignment="1">
      <alignment horizontal="left" vertical="center"/>
    </xf>
    <xf numFmtId="0" fontId="9" fillId="0" borderId="4" xfId="12" applyFont="1" applyBorder="1" applyAlignment="1">
      <alignment horizontal="left" indent="1"/>
    </xf>
    <xf numFmtId="0" fontId="9" fillId="0" borderId="0" xfId="13" applyFont="1" applyBorder="1" applyAlignment="1">
      <alignment horizontal="left" indent="1"/>
    </xf>
    <xf numFmtId="0" fontId="6" fillId="0" borderId="0" xfId="14" applyFont="1" applyFill="1"/>
    <xf numFmtId="0" fontId="6" fillId="0" borderId="0" xfId="14" applyFont="1" applyAlignment="1">
      <alignment horizontal="left" vertical="center" wrapText="1"/>
    </xf>
    <xf numFmtId="0" fontId="4" fillId="0" borderId="0" xfId="14" applyFont="1"/>
    <xf numFmtId="176" fontId="4" fillId="0" borderId="0" xfId="14" applyNumberFormat="1" applyFont="1"/>
    <xf numFmtId="2" fontId="6" fillId="0" borderId="0" xfId="14" applyNumberFormat="1" applyFont="1"/>
    <xf numFmtId="2" fontId="9" fillId="0" borderId="0" xfId="14" applyNumberFormat="1" applyFont="1"/>
    <xf numFmtId="0" fontId="6" fillId="0" borderId="0" xfId="14" applyFont="1" applyAlignment="1">
      <alignment wrapText="1"/>
    </xf>
    <xf numFmtId="0" fontId="16" fillId="0" borderId="0" xfId="14" applyFont="1"/>
    <xf numFmtId="0" fontId="6" fillId="0" borderId="0" xfId="14" applyFont="1" applyAlignment="1">
      <alignment horizontal="center" wrapText="1"/>
    </xf>
    <xf numFmtId="0" fontId="9" fillId="0" borderId="0" xfId="14" applyFont="1" applyAlignment="1">
      <alignment wrapText="1"/>
    </xf>
    <xf numFmtId="0" fontId="6" fillId="0" borderId="0" xfId="14" applyFont="1" applyAlignment="1">
      <alignment horizontal="center" vertical="center" wrapText="1"/>
    </xf>
    <xf numFmtId="0" fontId="6" fillId="0" borderId="0" xfId="14" applyFont="1"/>
    <xf numFmtId="0" fontId="4" fillId="0" borderId="8" xfId="14" applyFont="1" applyFill="1" applyBorder="1"/>
    <xf numFmtId="0" fontId="4" fillId="0" borderId="9" xfId="14" applyFont="1" applyBorder="1"/>
    <xf numFmtId="0" fontId="4" fillId="0" borderId="10" xfId="14" applyFont="1" applyFill="1" applyBorder="1"/>
    <xf numFmtId="0" fontId="31" fillId="0" borderId="4" xfId="14" applyFont="1" applyBorder="1" applyAlignment="1">
      <alignment horizontal="centerContinuous"/>
    </xf>
    <xf numFmtId="0" fontId="4" fillId="0" borderId="0" xfId="14" applyFont="1" applyAlignment="1">
      <alignment horizontal="centerContinuous"/>
    </xf>
    <xf numFmtId="0" fontId="4" fillId="0" borderId="0" xfId="14" applyFont="1" applyBorder="1" applyAlignment="1">
      <alignment horizontal="centerContinuous"/>
    </xf>
    <xf numFmtId="0" fontId="7" fillId="0" borderId="0" xfId="14" applyFont="1" applyBorder="1" applyAlignment="1">
      <alignment horizontal="centerContinuous"/>
    </xf>
    <xf numFmtId="0" fontId="4" fillId="0" borderId="5" xfId="14" applyFont="1" applyFill="1" applyBorder="1" applyAlignment="1">
      <alignment horizontal="centerContinuous"/>
    </xf>
    <xf numFmtId="0" fontId="4" fillId="0" borderId="0" xfId="14" applyFont="1" applyBorder="1"/>
    <xf numFmtId="0" fontId="4" fillId="0" borderId="0" xfId="14" applyFont="1" applyBorder="1" applyAlignment="1">
      <alignment horizontal="center"/>
    </xf>
    <xf numFmtId="0" fontId="4" fillId="0" borderId="5" xfId="14" applyFont="1" applyFill="1" applyBorder="1"/>
    <xf numFmtId="0" fontId="4" fillId="0" borderId="3" xfId="14" applyFont="1" applyFill="1" applyBorder="1"/>
    <xf numFmtId="0" fontId="4" fillId="0" borderId="2" xfId="14" applyFont="1" applyBorder="1"/>
    <xf numFmtId="0" fontId="4" fillId="0" borderId="6" xfId="14" applyFont="1" applyFill="1" applyBorder="1"/>
    <xf numFmtId="0" fontId="7" fillId="0" borderId="4" xfId="14" applyFont="1" applyFill="1" applyBorder="1"/>
    <xf numFmtId="0" fontId="7" fillId="0" borderId="0" xfId="14" applyFont="1" applyFill="1" applyBorder="1"/>
    <xf numFmtId="0" fontId="7" fillId="0" borderId="5" xfId="14" applyFont="1" applyFill="1" applyBorder="1"/>
    <xf numFmtId="0" fontId="4" fillId="0" borderId="0" xfId="14" applyFont="1" applyFill="1"/>
    <xf numFmtId="0" fontId="31" fillId="0" borderId="4" xfId="14" applyFont="1" applyFill="1" applyBorder="1" applyAlignment="1">
      <alignment horizontal="centerContinuous"/>
    </xf>
    <xf numFmtId="0" fontId="7" fillId="0" borderId="0" xfId="14" applyFont="1" applyFill="1" applyBorder="1" applyAlignment="1">
      <alignment horizontal="centerContinuous"/>
    </xf>
    <xf numFmtId="0" fontId="7" fillId="0" borderId="5" xfId="14" applyFont="1" applyFill="1" applyBorder="1" applyAlignment="1">
      <alignment horizontal="centerContinuous"/>
    </xf>
    <xf numFmtId="0" fontId="7" fillId="0" borderId="4" xfId="14" applyFont="1" applyFill="1" applyBorder="1" applyAlignment="1">
      <alignment horizontal="centerContinuous"/>
    </xf>
    <xf numFmtId="0" fontId="7" fillId="0" borderId="3" xfId="14" applyFont="1" applyFill="1" applyBorder="1"/>
    <xf numFmtId="0" fontId="7" fillId="0" borderId="2" xfId="14" applyFont="1" applyFill="1" applyBorder="1"/>
    <xf numFmtId="0" fontId="7" fillId="0" borderId="6" xfId="14" applyFont="1" applyFill="1" applyBorder="1"/>
    <xf numFmtId="0" fontId="6" fillId="0" borderId="4" xfId="14" applyFont="1" applyFill="1" applyBorder="1"/>
    <xf numFmtId="0" fontId="6" fillId="0" borderId="0" xfId="14" applyFont="1" applyFill="1" applyBorder="1" applyAlignment="1">
      <alignment horizontal="left" vertical="center" wrapText="1"/>
    </xf>
    <xf numFmtId="0" fontId="4" fillId="0" borderId="0" xfId="14" applyFont="1" applyFill="1" applyBorder="1"/>
    <xf numFmtId="176" fontId="4" fillId="0" borderId="0" xfId="14" applyNumberFormat="1" applyFont="1" applyFill="1" applyBorder="1"/>
    <xf numFmtId="2" fontId="6" fillId="0" borderId="0" xfId="14" applyNumberFormat="1" applyFont="1" applyFill="1" applyBorder="1"/>
    <xf numFmtId="2" fontId="9" fillId="0" borderId="0" xfId="14" applyNumberFormat="1" applyFont="1" applyFill="1" applyBorder="1"/>
    <xf numFmtId="0" fontId="6" fillId="0" borderId="0" xfId="14" applyFont="1" applyFill="1" applyBorder="1" applyAlignment="1">
      <alignment wrapText="1"/>
    </xf>
    <xf numFmtId="0" fontId="16" fillId="0" borderId="0" xfId="14" applyFont="1" applyFill="1" applyBorder="1"/>
    <xf numFmtId="0" fontId="6" fillId="0" borderId="0" xfId="14" applyFont="1" applyFill="1" applyBorder="1" applyAlignment="1">
      <alignment horizontal="center" wrapText="1"/>
    </xf>
    <xf numFmtId="0" fontId="9" fillId="0" borderId="0" xfId="14" applyFont="1" applyFill="1" applyBorder="1" applyAlignment="1">
      <alignment wrapText="1"/>
    </xf>
    <xf numFmtId="0" fontId="6" fillId="0" borderId="5" xfId="14" applyFont="1" applyFill="1" applyBorder="1"/>
    <xf numFmtId="0" fontId="6" fillId="0" borderId="0" xfId="14" applyFont="1" applyFill="1" applyAlignment="1">
      <alignment horizontal="center" vertical="center" wrapText="1"/>
    </xf>
    <xf numFmtId="0" fontId="45" fillId="0" borderId="22" xfId="14" applyFont="1" applyFill="1" applyBorder="1" applyAlignment="1">
      <alignment vertical="center" wrapText="1"/>
    </xf>
    <xf numFmtId="0" fontId="9" fillId="0" borderId="5" xfId="14" applyFont="1" applyFill="1" applyBorder="1" applyAlignment="1">
      <alignment wrapText="1"/>
    </xf>
    <xf numFmtId="0" fontId="6" fillId="7" borderId="0" xfId="14" applyFont="1" applyFill="1" applyAlignment="1">
      <alignment horizontal="center" vertical="center" wrapText="1"/>
    </xf>
    <xf numFmtId="176" fontId="18" fillId="3" borderId="23" xfId="8" applyNumberFormat="1" applyFont="1" applyFill="1" applyBorder="1" applyAlignment="1">
      <alignment horizontal="center" vertical="center" wrapText="1"/>
    </xf>
    <xf numFmtId="0" fontId="4" fillId="0" borderId="24" xfId="14" applyFont="1" applyFill="1" applyBorder="1"/>
    <xf numFmtId="176" fontId="4" fillId="0" borderId="24" xfId="14" applyNumberFormat="1" applyFont="1" applyFill="1" applyBorder="1"/>
    <xf numFmtId="2" fontId="6" fillId="0" borderId="24" xfId="14" applyNumberFormat="1" applyFont="1" applyFill="1" applyBorder="1"/>
    <xf numFmtId="2" fontId="9" fillId="0" borderId="24" xfId="14" applyNumberFormat="1" applyFont="1" applyFill="1" applyBorder="1"/>
    <xf numFmtId="0" fontId="6" fillId="0" borderId="24" xfId="14" applyFont="1" applyFill="1" applyBorder="1" applyAlignment="1">
      <alignment wrapText="1"/>
    </xf>
    <xf numFmtId="0" fontId="6" fillId="0" borderId="24" xfId="14" applyFont="1" applyFill="1" applyBorder="1" applyAlignment="1">
      <alignment horizontal="center" wrapText="1"/>
    </xf>
    <xf numFmtId="0" fontId="9" fillId="0" borderId="25" xfId="14" applyFont="1" applyFill="1" applyBorder="1" applyAlignment="1">
      <alignment wrapText="1"/>
    </xf>
    <xf numFmtId="0" fontId="46" fillId="0" borderId="0" xfId="14" applyFont="1" applyFill="1" applyAlignment="1">
      <alignment vertical="center"/>
    </xf>
    <xf numFmtId="0" fontId="46" fillId="7" borderId="0" xfId="14" applyFont="1" applyFill="1" applyAlignment="1">
      <alignment horizontal="center" vertical="center" wrapText="1"/>
    </xf>
    <xf numFmtId="0" fontId="46" fillId="0" borderId="0" xfId="14" applyFont="1" applyAlignment="1">
      <alignment vertical="center"/>
    </xf>
    <xf numFmtId="0" fontId="18" fillId="3" borderId="26" xfId="16" applyFont="1" applyFill="1" applyBorder="1" applyAlignment="1">
      <alignment horizontal="center" vertical="center" wrapText="1"/>
    </xf>
    <xf numFmtId="0" fontId="18" fillId="3" borderId="27" xfId="16" applyFont="1" applyFill="1" applyBorder="1" applyAlignment="1">
      <alignment horizontal="center" vertical="center" wrapText="1"/>
    </xf>
    <xf numFmtId="3" fontId="18" fillId="3" borderId="27" xfId="16" applyNumberFormat="1" applyFont="1" applyFill="1" applyBorder="1" applyAlignment="1">
      <alignment horizontal="left" vertical="top" wrapText="1"/>
    </xf>
    <xf numFmtId="176" fontId="18" fillId="3" borderId="27" xfId="16" applyNumberFormat="1" applyFont="1" applyFill="1" applyBorder="1" applyAlignment="1">
      <alignment horizontal="center" vertical="top" wrapText="1"/>
    </xf>
    <xf numFmtId="2" fontId="18" fillId="3" borderId="27" xfId="16" applyNumberFormat="1" applyFont="1" applyFill="1" applyBorder="1" applyAlignment="1">
      <alignment horizontal="center" vertical="center" wrapText="1"/>
    </xf>
    <xf numFmtId="2" fontId="18" fillId="3" borderId="27" xfId="16" applyNumberFormat="1" applyFont="1" applyFill="1" applyBorder="1" applyAlignment="1">
      <alignment horizontal="center" vertical="top" wrapText="1"/>
    </xf>
    <xf numFmtId="176" fontId="18" fillId="3" borderId="27" xfId="16" applyNumberFormat="1" applyFont="1" applyFill="1" applyBorder="1" applyAlignment="1">
      <alignment horizontal="center" vertical="center" wrapText="1"/>
    </xf>
    <xf numFmtId="3" fontId="18" fillId="3" borderId="27" xfId="16" applyNumberFormat="1" applyFont="1" applyFill="1" applyBorder="1" applyAlignment="1">
      <alignment horizontal="center" vertical="center" wrapText="1"/>
    </xf>
    <xf numFmtId="3" fontId="18" fillId="3" borderId="28" xfId="16" applyNumberFormat="1" applyFont="1" applyFill="1" applyBorder="1" applyAlignment="1">
      <alignment horizontal="center" vertical="center" wrapText="1"/>
    </xf>
    <xf numFmtId="0" fontId="17" fillId="0" borderId="0" xfId="14" applyFont="1" applyFill="1" applyAlignment="1">
      <alignment horizontal="center" vertical="top"/>
    </xf>
    <xf numFmtId="3" fontId="18" fillId="3" borderId="28" xfId="16" applyNumberFormat="1" applyFont="1" applyFill="1" applyBorder="1" applyAlignment="1">
      <alignment horizontal="center" vertical="top" wrapText="1"/>
    </xf>
    <xf numFmtId="0" fontId="17" fillId="0" borderId="0" xfId="14" applyFont="1" applyAlignment="1">
      <alignment horizontal="center" vertical="top"/>
    </xf>
    <xf numFmtId="0" fontId="4" fillId="0" borderId="29" xfId="16" applyNumberFormat="1" applyFont="1" applyFill="1" applyBorder="1" applyAlignment="1" applyProtection="1">
      <alignment horizontal="left" vertical="top" wrapText="1" shrinkToFit="1"/>
      <protection locked="0"/>
    </xf>
    <xf numFmtId="0" fontId="8" fillId="2" borderId="29" xfId="14" applyFont="1" applyFill="1" applyBorder="1" applyAlignment="1">
      <alignment horizontal="center" vertical="center" wrapText="1"/>
    </xf>
    <xf numFmtId="176" fontId="4" fillId="0" borderId="29" xfId="14" applyNumberFormat="1" applyFont="1" applyFill="1" applyBorder="1" applyAlignment="1">
      <alignment horizontal="center" vertical="center" wrapText="1"/>
    </xf>
    <xf numFmtId="2" fontId="9" fillId="0" borderId="29" xfId="14" applyNumberFormat="1" applyFont="1" applyFill="1" applyBorder="1" applyAlignment="1">
      <alignment horizontal="center" vertical="center" wrapText="1"/>
    </xf>
    <xf numFmtId="176" fontId="4" fillId="2" borderId="29" xfId="14" applyNumberFormat="1" applyFont="1" applyFill="1" applyBorder="1" applyAlignment="1">
      <alignment horizontal="center" vertical="center" wrapText="1"/>
    </xf>
    <xf numFmtId="0" fontId="4" fillId="0" borderId="29" xfId="14" applyFont="1" applyFill="1" applyBorder="1" applyAlignment="1">
      <alignment horizontal="center" vertical="center" wrapText="1"/>
    </xf>
    <xf numFmtId="0" fontId="9" fillId="0" borderId="29" xfId="14" applyFont="1" applyFill="1" applyBorder="1" applyAlignment="1">
      <alignment horizontal="center" vertical="center" wrapText="1"/>
    </xf>
    <xf numFmtId="14" fontId="8" fillId="0" borderId="29" xfId="14" applyNumberFormat="1" applyFont="1" applyFill="1" applyBorder="1" applyAlignment="1">
      <alignment horizontal="center" vertical="center" wrapText="1"/>
    </xf>
    <xf numFmtId="0" fontId="9" fillId="2" borderId="0" xfId="14" applyFont="1" applyFill="1" applyBorder="1" applyAlignment="1">
      <alignment horizontal="center" vertical="center" wrapText="1"/>
    </xf>
    <xf numFmtId="0" fontId="4" fillId="0" borderId="30" xfId="16" applyFont="1" applyFill="1" applyBorder="1" applyAlignment="1">
      <alignment horizontal="left" vertical="top" wrapText="1"/>
    </xf>
    <xf numFmtId="0" fontId="8" fillId="2" borderId="30" xfId="14" applyFont="1" applyFill="1" applyBorder="1" applyAlignment="1">
      <alignment horizontal="center" vertical="center" wrapText="1"/>
    </xf>
    <xf numFmtId="176" fontId="4" fillId="0" borderId="30" xfId="14" applyNumberFormat="1" applyFont="1" applyFill="1" applyBorder="1" applyAlignment="1">
      <alignment horizontal="center" vertical="center" wrapText="1"/>
    </xf>
    <xf numFmtId="2" fontId="9" fillId="0" borderId="30" xfId="14" applyNumberFormat="1" applyFont="1" applyFill="1" applyBorder="1" applyAlignment="1">
      <alignment horizontal="center" vertical="center" wrapText="1"/>
    </xf>
    <xf numFmtId="176" fontId="4" fillId="2" borderId="30" xfId="14" applyNumberFormat="1" applyFont="1" applyFill="1" applyBorder="1" applyAlignment="1">
      <alignment horizontal="center" vertical="center" wrapText="1"/>
    </xf>
    <xf numFmtId="0" fontId="4" fillId="0" borderId="30" xfId="14" applyFont="1" applyFill="1" applyBorder="1" applyAlignment="1">
      <alignment horizontal="center" vertical="center" wrapText="1"/>
    </xf>
    <xf numFmtId="0" fontId="9" fillId="0" borderId="30" xfId="14" applyFont="1" applyFill="1" applyBorder="1" applyAlignment="1">
      <alignment horizontal="center" vertical="center" wrapText="1"/>
    </xf>
    <xf numFmtId="14" fontId="8" fillId="0" borderId="30" xfId="14" applyNumberFormat="1" applyFont="1" applyFill="1" applyBorder="1" applyAlignment="1">
      <alignment horizontal="center" vertical="center" wrapText="1"/>
    </xf>
    <xf numFmtId="0" fontId="9" fillId="0" borderId="30" xfId="14" applyFont="1" applyBorder="1" applyAlignment="1">
      <alignment horizontal="center" vertical="center" wrapText="1"/>
    </xf>
    <xf numFmtId="14" fontId="4" fillId="0" borderId="30" xfId="14" applyNumberFormat="1" applyFont="1" applyFill="1" applyBorder="1" applyAlignment="1">
      <alignment horizontal="center" vertical="center" wrapText="1"/>
    </xf>
    <xf numFmtId="49" fontId="4" fillId="0" borderId="30" xfId="16" applyNumberFormat="1" applyFont="1" applyFill="1" applyBorder="1" applyAlignment="1">
      <alignment horizontal="left" vertical="top" wrapText="1"/>
    </xf>
    <xf numFmtId="0" fontId="6" fillId="2" borderId="0" xfId="14" applyFont="1" applyFill="1" applyBorder="1" applyAlignment="1">
      <alignment horizontal="center" vertical="center" wrapText="1"/>
    </xf>
    <xf numFmtId="0" fontId="6" fillId="2" borderId="0" xfId="14" applyFont="1" applyFill="1" applyBorder="1"/>
    <xf numFmtId="0" fontId="6" fillId="7" borderId="0" xfId="14" applyFont="1" applyFill="1" applyBorder="1" applyAlignment="1">
      <alignment horizontal="center" vertical="center" wrapText="1"/>
    </xf>
    <xf numFmtId="0" fontId="6" fillId="0" borderId="0" xfId="14" applyFont="1" applyBorder="1"/>
    <xf numFmtId="0" fontId="4" fillId="0" borderId="30" xfId="14" applyFont="1" applyFill="1" applyBorder="1" applyAlignment="1">
      <alignment horizontal="left" vertical="top" wrapText="1"/>
    </xf>
    <xf numFmtId="176" fontId="17" fillId="0" borderId="30" xfId="14" applyNumberFormat="1" applyFont="1" applyFill="1" applyBorder="1" applyAlignment="1">
      <alignment horizontal="center" vertical="center" wrapText="1"/>
    </xf>
    <xf numFmtId="2" fontId="4" fillId="0" borderId="30" xfId="14" applyNumberFormat="1" applyFont="1" applyFill="1" applyBorder="1" applyAlignment="1">
      <alignment horizontal="center" vertical="center" wrapText="1"/>
    </xf>
    <xf numFmtId="0" fontId="4" fillId="0" borderId="30" xfId="14" applyFont="1" applyBorder="1" applyAlignment="1">
      <alignment horizontal="left" vertical="top" wrapText="1"/>
    </xf>
    <xf numFmtId="176" fontId="4" fillId="0" borderId="30" xfId="14" quotePrefix="1" applyNumberFormat="1" applyFont="1" applyFill="1" applyBorder="1" applyAlignment="1">
      <alignment horizontal="center" vertical="center" wrapText="1"/>
    </xf>
    <xf numFmtId="0" fontId="7" fillId="2" borderId="31" xfId="14" applyFont="1" applyFill="1" applyBorder="1" applyAlignment="1">
      <alignment horizontal="center" vertical="center" wrapText="1"/>
    </xf>
    <xf numFmtId="49" fontId="4" fillId="0" borderId="31" xfId="16" applyNumberFormat="1" applyFont="1" applyFill="1" applyBorder="1" applyAlignment="1">
      <alignment horizontal="left" vertical="top" wrapText="1"/>
    </xf>
    <xf numFmtId="0" fontId="8" fillId="2" borderId="31" xfId="14" applyFont="1" applyFill="1" applyBorder="1" applyAlignment="1">
      <alignment horizontal="center" vertical="center" wrapText="1"/>
    </xf>
    <xf numFmtId="176" fontId="4" fillId="0" borderId="31" xfId="14" applyNumberFormat="1" applyFont="1" applyFill="1" applyBorder="1" applyAlignment="1">
      <alignment horizontal="center" vertical="center" wrapText="1"/>
    </xf>
    <xf numFmtId="2" fontId="4" fillId="0" borderId="31" xfId="14" applyNumberFormat="1" applyFont="1" applyFill="1" applyBorder="1" applyAlignment="1">
      <alignment horizontal="center" vertical="center" wrapText="1"/>
    </xf>
    <xf numFmtId="2" fontId="9" fillId="0" borderId="31" xfId="14" applyNumberFormat="1" applyFont="1" applyFill="1" applyBorder="1" applyAlignment="1">
      <alignment horizontal="center" vertical="center" wrapText="1"/>
    </xf>
    <xf numFmtId="176" fontId="4" fillId="2" borderId="31" xfId="14" applyNumberFormat="1" applyFont="1" applyFill="1" applyBorder="1" applyAlignment="1">
      <alignment horizontal="center" vertical="center" wrapText="1"/>
    </xf>
    <xf numFmtId="0" fontId="4" fillId="0" borderId="31" xfId="14" applyFont="1" applyFill="1" applyBorder="1" applyAlignment="1">
      <alignment horizontal="center" vertical="center" wrapText="1"/>
    </xf>
    <xf numFmtId="0" fontId="9" fillId="0" borderId="31" xfId="14" applyFont="1" applyFill="1" applyBorder="1" applyAlignment="1">
      <alignment horizontal="center" vertical="center" wrapText="1"/>
    </xf>
    <xf numFmtId="14" fontId="8" fillId="0" borderId="31" xfId="14" applyNumberFormat="1" applyFont="1" applyFill="1" applyBorder="1" applyAlignment="1">
      <alignment horizontal="center" vertical="center" wrapText="1"/>
    </xf>
    <xf numFmtId="0" fontId="9" fillId="0" borderId="31" xfId="14" applyFont="1" applyBorder="1" applyAlignment="1">
      <alignment horizontal="center" vertical="center" wrapText="1"/>
    </xf>
    <xf numFmtId="0" fontId="47" fillId="2" borderId="0" xfId="14" applyFont="1" applyFill="1" applyAlignment="1">
      <alignment horizontal="center"/>
    </xf>
    <xf numFmtId="0" fontId="6" fillId="2" borderId="0" xfId="14" applyFont="1" applyFill="1" applyAlignment="1">
      <alignment horizontal="distributed" vertical="center" wrapText="1"/>
    </xf>
    <xf numFmtId="0" fontId="4" fillId="2" borderId="0" xfId="14" applyFont="1" applyFill="1"/>
    <xf numFmtId="176" fontId="4" fillId="2" borderId="0" xfId="14" applyNumberFormat="1" applyFont="1" applyFill="1"/>
    <xf numFmtId="2" fontId="6" fillId="2" borderId="0" xfId="14" applyNumberFormat="1" applyFont="1" applyFill="1"/>
    <xf numFmtId="2" fontId="9" fillId="2" borderId="0" xfId="14" applyNumberFormat="1" applyFont="1" applyFill="1"/>
    <xf numFmtId="0" fontId="6" fillId="2" borderId="0" xfId="14" applyFont="1" applyFill="1" applyAlignment="1">
      <alignment wrapText="1"/>
    </xf>
    <xf numFmtId="0" fontId="16" fillId="2" borderId="0" xfId="14" applyFont="1" applyFill="1"/>
    <xf numFmtId="0" fontId="6" fillId="2" borderId="0" xfId="14" applyFont="1" applyFill="1" applyAlignment="1">
      <alignment horizontal="center" wrapText="1"/>
    </xf>
    <xf numFmtId="0" fontId="9" fillId="2" borderId="0" xfId="14" applyFont="1" applyFill="1" applyAlignment="1">
      <alignment wrapText="1"/>
    </xf>
    <xf numFmtId="0" fontId="47" fillId="0" borderId="0" xfId="14" applyFont="1" applyFill="1" applyAlignment="1">
      <alignment horizontal="center"/>
    </xf>
    <xf numFmtId="0" fontId="6" fillId="0" borderId="0" xfId="14" applyFont="1" applyFill="1" applyAlignment="1">
      <alignment horizontal="distributed" vertical="center" wrapText="1"/>
    </xf>
    <xf numFmtId="176" fontId="4" fillId="0" borderId="0" xfId="14" applyNumberFormat="1" applyFont="1" applyFill="1"/>
    <xf numFmtId="2" fontId="6" fillId="0" borderId="0" xfId="14" applyNumberFormat="1" applyFont="1" applyFill="1"/>
    <xf numFmtId="2" fontId="9" fillId="0" borderId="0" xfId="14" applyNumberFormat="1" applyFont="1" applyFill="1"/>
    <xf numFmtId="0" fontId="6" fillId="0" borderId="0" xfId="14" applyFont="1" applyFill="1" applyAlignment="1">
      <alignment wrapText="1"/>
    </xf>
    <xf numFmtId="0" fontId="16" fillId="0" borderId="0" xfId="14" applyFont="1" applyFill="1"/>
    <xf numFmtId="0" fontId="6" fillId="0" borderId="0" xfId="14" applyFont="1" applyFill="1" applyAlignment="1">
      <alignment horizontal="center" wrapText="1"/>
    </xf>
    <xf numFmtId="0" fontId="47" fillId="0" borderId="0" xfId="14" applyFont="1" applyAlignment="1">
      <alignment horizontal="center"/>
    </xf>
    <xf numFmtId="0" fontId="6" fillId="0" borderId="0" xfId="14" applyFont="1" applyAlignment="1">
      <alignment horizontal="distributed" vertical="center" wrapText="1"/>
    </xf>
    <xf numFmtId="0" fontId="49" fillId="2" borderId="29" xfId="14" applyFont="1" applyFill="1" applyBorder="1" applyAlignment="1">
      <alignment horizontal="center" vertical="center" wrapText="1"/>
    </xf>
    <xf numFmtId="0" fontId="49" fillId="2" borderId="30" xfId="14" applyFont="1" applyFill="1" applyBorder="1" applyAlignment="1">
      <alignment horizontal="center" vertical="center" wrapText="1"/>
    </xf>
    <xf numFmtId="164" fontId="7" fillId="2" borderId="19" xfId="17" applyNumberFormat="1" applyFont="1" applyFill="1" applyBorder="1" applyAlignment="1">
      <alignment vertical="center" shrinkToFit="1"/>
    </xf>
    <xf numFmtId="0" fontId="7" fillId="2" borderId="21" xfId="17" applyFont="1" applyFill="1" applyBorder="1" applyAlignment="1">
      <alignment vertical="center"/>
    </xf>
    <xf numFmtId="0" fontId="7" fillId="2" borderId="19" xfId="17" applyFont="1" applyFill="1" applyBorder="1" applyAlignment="1">
      <alignment vertical="center"/>
    </xf>
    <xf numFmtId="0" fontId="30" fillId="3" borderId="4" xfId="17" applyFont="1" applyFill="1" applyBorder="1" applyAlignment="1">
      <alignment horizontal="center" vertical="center" wrapText="1"/>
    </xf>
    <xf numFmtId="0" fontId="30" fillId="3" borderId="0" xfId="17" applyFont="1" applyFill="1" applyBorder="1" applyAlignment="1">
      <alignment horizontal="center" vertical="center"/>
    </xf>
    <xf numFmtId="3" fontId="30" fillId="3" borderId="0" xfId="17" applyNumberFormat="1" applyFont="1" applyFill="1" applyBorder="1" applyAlignment="1">
      <alignment horizontal="center" vertical="center" wrapText="1"/>
    </xf>
    <xf numFmtId="0" fontId="30" fillId="3" borderId="0" xfId="17" applyFont="1" applyFill="1" applyBorder="1" applyAlignment="1">
      <alignment horizontal="center" vertical="center" wrapText="1"/>
    </xf>
    <xf numFmtId="0" fontId="4" fillId="0" borderId="0" xfId="17" applyFont="1" applyFill="1" applyBorder="1" applyAlignment="1">
      <alignment vertical="center"/>
    </xf>
    <xf numFmtId="0" fontId="7" fillId="2" borderId="19" xfId="17" applyFont="1" applyFill="1" applyBorder="1" applyAlignment="1">
      <alignment horizontal="right" vertical="center"/>
    </xf>
    <xf numFmtId="0" fontId="30" fillId="3" borderId="5" xfId="17" applyFont="1" applyFill="1" applyBorder="1" applyAlignment="1">
      <alignment horizontal="center" vertical="center" wrapText="1"/>
    </xf>
    <xf numFmtId="164" fontId="7" fillId="2" borderId="19" xfId="17" applyNumberFormat="1" applyFont="1" applyFill="1" applyBorder="1" applyAlignment="1">
      <alignment vertical="center"/>
    </xf>
    <xf numFmtId="164" fontId="7" fillId="2" borderId="20" xfId="17" applyNumberFormat="1" applyFont="1" applyFill="1" applyBorder="1" applyAlignment="1">
      <alignment vertical="center"/>
    </xf>
    <xf numFmtId="177" fontId="4" fillId="0" borderId="2" xfId="17" applyNumberFormat="1" applyFont="1" applyBorder="1" applyAlignment="1">
      <alignment vertical="center"/>
    </xf>
    <xf numFmtId="177" fontId="4" fillId="0" borderId="2" xfId="19" applyNumberFormat="1" applyFont="1" applyBorder="1" applyAlignment="1">
      <alignment vertical="center"/>
    </xf>
    <xf numFmtId="0" fontId="4" fillId="0" borderId="34" xfId="17" applyFont="1" applyBorder="1" applyAlignment="1">
      <alignment horizontal="left" vertical="center"/>
    </xf>
    <xf numFmtId="0" fontId="4" fillId="0" borderId="11" xfId="17" applyFont="1" applyBorder="1" applyAlignment="1">
      <alignment vertical="center"/>
    </xf>
    <xf numFmtId="164" fontId="4" fillId="0" borderId="11" xfId="17" applyNumberFormat="1" applyFont="1" applyBorder="1" applyAlignment="1">
      <alignment vertical="center"/>
    </xf>
    <xf numFmtId="164" fontId="4" fillId="0" borderId="35" xfId="17" applyNumberFormat="1" applyFont="1" applyBorder="1" applyAlignment="1">
      <alignment vertical="center"/>
    </xf>
    <xf numFmtId="177" fontId="4" fillId="0" borderId="11" xfId="17" applyNumberFormat="1" applyFont="1" applyBorder="1" applyAlignment="1">
      <alignment vertical="center"/>
    </xf>
    <xf numFmtId="177" fontId="4" fillId="0" borderId="0" xfId="17" applyNumberFormat="1" applyFont="1" applyBorder="1" applyAlignment="1">
      <alignment vertical="center"/>
    </xf>
    <xf numFmtId="0" fontId="34" fillId="0" borderId="24" xfId="14" applyFont="1" applyFill="1" applyBorder="1"/>
    <xf numFmtId="0" fontId="18" fillId="3" borderId="23" xfId="14" applyFont="1" applyFill="1" applyBorder="1" applyAlignment="1">
      <alignment horizontal="center" vertical="center" wrapText="1"/>
    </xf>
    <xf numFmtId="176" fontId="18" fillId="3" borderId="23" xfId="14" applyNumberFormat="1" applyFont="1" applyFill="1" applyBorder="1" applyAlignment="1">
      <alignment horizontal="center" vertical="center" wrapText="1"/>
    </xf>
    <xf numFmtId="176" fontId="19" fillId="0" borderId="0" xfId="14" applyNumberFormat="1" applyFont="1" applyFill="1" applyBorder="1"/>
    <xf numFmtId="0" fontId="2" fillId="0" borderId="2" xfId="9" applyBorder="1"/>
    <xf numFmtId="0" fontId="11" fillId="0" borderId="2" xfId="9" applyFont="1" applyBorder="1" applyAlignment="1">
      <alignment wrapText="1"/>
    </xf>
    <xf numFmtId="0" fontId="50" fillId="0" borderId="0" xfId="9" applyFont="1"/>
    <xf numFmtId="0" fontId="11" fillId="0" borderId="2" xfId="9" applyFont="1" applyBorder="1" applyAlignment="1">
      <alignment horizontal="center" wrapText="1"/>
    </xf>
    <xf numFmtId="0" fontId="2" fillId="0" borderId="0" xfId="9"/>
    <xf numFmtId="178" fontId="3" fillId="0" borderId="0" xfId="9" applyNumberFormat="1" applyFont="1"/>
    <xf numFmtId="0" fontId="3" fillId="0" borderId="0" xfId="9" applyFont="1"/>
    <xf numFmtId="178" fontId="2" fillId="0" borderId="0" xfId="9" applyNumberFormat="1"/>
    <xf numFmtId="49" fontId="4" fillId="0" borderId="2" xfId="17" applyNumberFormat="1" applyFont="1" applyBorder="1" applyAlignment="1">
      <alignment vertical="center"/>
    </xf>
    <xf numFmtId="0" fontId="51" fillId="0" borderId="0" xfId="14" applyFont="1"/>
    <xf numFmtId="0" fontId="51" fillId="0" borderId="0" xfId="14" applyFont="1" applyAlignment="1">
      <alignment horizontal="center" vertical="center"/>
    </xf>
    <xf numFmtId="0" fontId="52" fillId="0" borderId="0" xfId="14" applyFont="1"/>
    <xf numFmtId="0" fontId="51" fillId="0" borderId="0" xfId="14" applyFont="1" applyAlignment="1">
      <alignment horizontal="center"/>
    </xf>
    <xf numFmtId="0" fontId="51" fillId="0" borderId="0" xfId="14" applyFont="1" applyAlignment="1">
      <alignment horizontal="center" vertical="top" wrapText="1"/>
    </xf>
    <xf numFmtId="0" fontId="53" fillId="0" borderId="4" xfId="14" applyFont="1" applyBorder="1" applyAlignment="1">
      <alignment horizontal="center"/>
    </xf>
    <xf numFmtId="0" fontId="52" fillId="0" borderId="0" xfId="14" applyFont="1" applyAlignment="1">
      <alignment horizontal="centerContinuous"/>
    </xf>
    <xf numFmtId="0" fontId="51" fillId="0" borderId="0" xfId="14" applyFont="1" applyBorder="1" applyAlignment="1">
      <alignment horizontal="centerContinuous"/>
    </xf>
    <xf numFmtId="0" fontId="51" fillId="0" borderId="0" xfId="14" applyFont="1" applyBorder="1" applyAlignment="1">
      <alignment horizontal="center" vertical="top" wrapText="1"/>
    </xf>
    <xf numFmtId="0" fontId="51" fillId="0" borderId="5" xfId="14" applyFont="1" applyBorder="1" applyAlignment="1">
      <alignment horizontal="centerContinuous"/>
    </xf>
    <xf numFmtId="0" fontId="51" fillId="0" borderId="4" xfId="14" applyFont="1" applyBorder="1" applyAlignment="1">
      <alignment horizontal="left" indent="1"/>
    </xf>
    <xf numFmtId="0" fontId="51" fillId="0" borderId="0" xfId="14" applyFont="1" applyAlignment="1">
      <alignment horizontal="left" indent="1"/>
    </xf>
    <xf numFmtId="0" fontId="51" fillId="0" borderId="0" xfId="14" applyFont="1" applyBorder="1"/>
    <xf numFmtId="0" fontId="53" fillId="0" borderId="0" xfId="14" applyFont="1" applyBorder="1" applyAlignment="1">
      <alignment horizontal="center"/>
    </xf>
    <xf numFmtId="0" fontId="51" fillId="0" borderId="0" xfId="14" applyFont="1" applyBorder="1" applyAlignment="1">
      <alignment horizontal="center"/>
    </xf>
    <xf numFmtId="0" fontId="51" fillId="0" borderId="5" xfId="14" applyFont="1" applyBorder="1"/>
    <xf numFmtId="0" fontId="54" fillId="0" borderId="4" xfId="12" applyFont="1" applyBorder="1" applyAlignment="1">
      <alignment horizontal="left" indent="1"/>
    </xf>
    <xf numFmtId="0" fontId="51" fillId="0" borderId="0" xfId="14" applyFont="1" applyBorder="1" applyAlignment="1">
      <alignment horizontal="center" vertical="center"/>
    </xf>
    <xf numFmtId="0" fontId="51" fillId="0" borderId="3" xfId="14" applyFont="1" applyBorder="1"/>
    <xf numFmtId="0" fontId="51" fillId="0" borderId="2" xfId="14" applyFont="1" applyBorder="1" applyAlignment="1">
      <alignment horizontal="center" vertical="center"/>
    </xf>
    <xf numFmtId="0" fontId="52" fillId="0" borderId="2" xfId="14" applyFont="1" applyBorder="1"/>
    <xf numFmtId="0" fontId="51" fillId="0" borderId="2" xfId="14" applyFont="1" applyBorder="1"/>
    <xf numFmtId="0" fontId="51" fillId="0" borderId="2" xfId="14" applyFont="1" applyBorder="1" applyAlignment="1">
      <alignment horizontal="center"/>
    </xf>
    <xf numFmtId="0" fontId="51" fillId="0" borderId="2" xfId="14" applyFont="1" applyBorder="1" applyAlignment="1">
      <alignment horizontal="center" vertical="top" wrapText="1"/>
    </xf>
    <xf numFmtId="0" fontId="51" fillId="0" borderId="6" xfId="14" applyFont="1" applyBorder="1"/>
    <xf numFmtId="0" fontId="53" fillId="0" borderId="4" xfId="14" applyFont="1" applyFill="1" applyBorder="1"/>
    <xf numFmtId="0" fontId="53" fillId="0" borderId="0" xfId="14" applyFont="1" applyFill="1" applyBorder="1" applyAlignment="1">
      <alignment horizontal="center" vertical="center"/>
    </xf>
    <xf numFmtId="0" fontId="55" fillId="0" borderId="0" xfId="14" applyFont="1" applyFill="1" applyBorder="1"/>
    <xf numFmtId="0" fontId="53" fillId="0" borderId="0" xfId="14" applyFont="1" applyFill="1" applyBorder="1"/>
    <xf numFmtId="0" fontId="53" fillId="0" borderId="0" xfId="14" applyFont="1" applyFill="1" applyBorder="1" applyAlignment="1">
      <alignment horizontal="center"/>
    </xf>
    <xf numFmtId="0" fontId="53" fillId="0" borderId="0" xfId="14" applyFont="1" applyFill="1" applyBorder="1" applyAlignment="1">
      <alignment horizontal="center" vertical="top" wrapText="1"/>
    </xf>
    <xf numFmtId="0" fontId="53" fillId="0" borderId="5" xfId="14" applyFont="1" applyFill="1" applyBorder="1"/>
    <xf numFmtId="0" fontId="51" fillId="0" borderId="0" xfId="14" applyFont="1" applyFill="1"/>
    <xf numFmtId="0" fontId="53" fillId="0" borderId="8" xfId="14" applyFont="1" applyFill="1" applyBorder="1"/>
    <xf numFmtId="0" fontId="53" fillId="0" borderId="9" xfId="14" applyFont="1" applyFill="1" applyBorder="1"/>
    <xf numFmtId="0" fontId="53" fillId="0" borderId="9" xfId="14" applyFont="1" applyFill="1" applyBorder="1" applyAlignment="1">
      <alignment horizontal="center"/>
    </xf>
    <xf numFmtId="0" fontId="53" fillId="0" borderId="10" xfId="14" applyFont="1" applyFill="1" applyBorder="1"/>
    <xf numFmtId="0" fontId="51" fillId="0" borderId="0" xfId="14" applyFont="1" applyFill="1" applyBorder="1" applyAlignment="1" applyProtection="1">
      <alignment horizontal="center" vertical="center" wrapText="1"/>
      <protection hidden="1"/>
    </xf>
    <xf numFmtId="0" fontId="56" fillId="0" borderId="6" xfId="14" applyFont="1" applyFill="1" applyBorder="1" applyAlignment="1">
      <alignment vertical="center"/>
    </xf>
    <xf numFmtId="0" fontId="51" fillId="0" borderId="0" xfId="14" applyFont="1" applyBorder="1" applyAlignment="1">
      <alignment horizontal="left"/>
    </xf>
    <xf numFmtId="0" fontId="52" fillId="0" borderId="0" xfId="14" applyFont="1" applyBorder="1"/>
    <xf numFmtId="0" fontId="51" fillId="0" borderId="0" xfId="14" applyFont="1" applyAlignment="1">
      <alignment horizontal="right" vertical="center"/>
    </xf>
    <xf numFmtId="0" fontId="62" fillId="0" borderId="0" xfId="14" applyFont="1"/>
    <xf numFmtId="0" fontId="62" fillId="0" borderId="4" xfId="14" applyFont="1" applyBorder="1" applyAlignment="1">
      <alignment horizontal="center" vertical="top"/>
    </xf>
    <xf numFmtId="15" fontId="62" fillId="7" borderId="0" xfId="14" applyNumberFormat="1" applyFont="1" applyFill="1" applyBorder="1" applyAlignment="1">
      <alignment horizontal="center" vertical="top"/>
    </xf>
    <xf numFmtId="0" fontId="62" fillId="7" borderId="5" xfId="14" applyFont="1" applyFill="1" applyBorder="1" applyAlignment="1">
      <alignment horizontal="center" vertical="top"/>
    </xf>
    <xf numFmtId="0" fontId="4" fillId="0" borderId="32" xfId="14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3" fontId="7" fillId="0" borderId="32" xfId="14" applyNumberFormat="1" applyFont="1" applyFill="1" applyBorder="1" applyAlignment="1">
      <alignment horizontal="center" vertical="center"/>
    </xf>
    <xf numFmtId="170" fontId="7" fillId="0" borderId="13" xfId="7" applyNumberFormat="1" applyFont="1" applyFill="1" applyBorder="1" applyAlignment="1">
      <alignment horizontal="center" vertical="center"/>
    </xf>
    <xf numFmtId="3" fontId="4" fillId="0" borderId="32" xfId="14" applyNumberFormat="1" applyFont="1" applyFill="1" applyBorder="1" applyAlignment="1">
      <alignment vertical="top"/>
    </xf>
    <xf numFmtId="171" fontId="4" fillId="0" borderId="32" xfId="14" applyNumberFormat="1" applyFont="1" applyFill="1" applyBorder="1" applyAlignment="1">
      <alignment vertical="top" wrapText="1"/>
    </xf>
    <xf numFmtId="0" fontId="4" fillId="0" borderId="13" xfId="14" applyFont="1" applyFill="1" applyBorder="1" applyAlignment="1">
      <alignment horizontal="center" vertical="top" wrapText="1"/>
    </xf>
    <xf numFmtId="15" fontId="4" fillId="0" borderId="13" xfId="14" applyNumberFormat="1" applyFont="1" applyFill="1" applyBorder="1" applyAlignment="1">
      <alignment horizontal="center" vertical="top"/>
    </xf>
    <xf numFmtId="0" fontId="2" fillId="0" borderId="32" xfId="14" applyFont="1" applyFill="1" applyBorder="1" applyAlignment="1">
      <alignment horizontal="center" vertical="top"/>
    </xf>
    <xf numFmtId="0" fontId="51" fillId="0" borderId="4" xfId="14" applyFont="1" applyBorder="1" applyAlignment="1">
      <alignment horizontal="center" vertical="top"/>
    </xf>
    <xf numFmtId="0" fontId="63" fillId="12" borderId="23" xfId="14" applyFont="1" applyFill="1" applyBorder="1" applyAlignment="1">
      <alignment horizontal="center" vertical="center"/>
    </xf>
    <xf numFmtId="0" fontId="63" fillId="12" borderId="23" xfId="14" applyFont="1" applyFill="1" applyBorder="1" applyAlignment="1">
      <alignment horizontal="left" vertical="center"/>
    </xf>
    <xf numFmtId="15" fontId="51" fillId="0" borderId="5" xfId="14" applyNumberFormat="1" applyFont="1" applyBorder="1" applyAlignment="1">
      <alignment horizontal="center" vertical="top"/>
    </xf>
    <xf numFmtId="0" fontId="51" fillId="8" borderId="23" xfId="14" applyFont="1" applyFill="1" applyBorder="1" applyAlignment="1" applyProtection="1">
      <alignment horizontal="center" vertical="center" wrapText="1"/>
      <protection hidden="1"/>
    </xf>
    <xf numFmtId="0" fontId="51" fillId="8" borderId="23" xfId="14" applyFont="1" applyFill="1" applyBorder="1" applyAlignment="1" applyProtection="1">
      <alignment horizontal="center" vertical="center"/>
      <protection hidden="1"/>
    </xf>
    <xf numFmtId="0" fontId="51" fillId="9" borderId="23" xfId="14" applyFont="1" applyFill="1" applyBorder="1" applyAlignment="1">
      <alignment horizontal="center" vertical="center" wrapText="1"/>
    </xf>
    <xf numFmtId="1" fontId="51" fillId="8" borderId="23" xfId="14" applyNumberFormat="1" applyFont="1" applyFill="1" applyBorder="1" applyAlignment="1" applyProtection="1">
      <alignment horizontal="center" vertical="center" wrapText="1"/>
      <protection hidden="1"/>
    </xf>
    <xf numFmtId="0" fontId="51" fillId="10" borderId="23" xfId="14" applyFont="1" applyFill="1" applyBorder="1" applyAlignment="1">
      <alignment horizontal="center" vertical="center" wrapText="1"/>
    </xf>
    <xf numFmtId="0" fontId="51" fillId="11" borderId="23" xfId="14" applyFont="1" applyFill="1" applyBorder="1" applyAlignment="1">
      <alignment horizontal="center" vertical="center" wrapText="1"/>
    </xf>
    <xf numFmtId="0" fontId="51" fillId="0" borderId="23" xfId="14" applyFont="1" applyFill="1" applyBorder="1" applyAlignment="1">
      <alignment horizontal="center" vertical="center" wrapText="1"/>
    </xf>
    <xf numFmtId="0" fontId="51" fillId="0" borderId="0" xfId="14" applyFont="1" applyFill="1" applyBorder="1" applyAlignment="1" applyProtection="1">
      <alignment horizontal="center" vertical="center"/>
      <protection hidden="1"/>
    </xf>
    <xf numFmtId="0" fontId="56" fillId="0" borderId="3" xfId="14" applyFont="1" applyFill="1" applyBorder="1" applyAlignment="1">
      <alignment horizontal="left" vertical="center"/>
    </xf>
    <xf numFmtId="0" fontId="56" fillId="0" borderId="2" xfId="14" applyFont="1" applyFill="1" applyBorder="1" applyAlignment="1">
      <alignment horizontal="left" vertical="center"/>
    </xf>
    <xf numFmtId="0" fontId="64" fillId="0" borderId="2" xfId="14" applyFont="1" applyFill="1" applyBorder="1" applyAlignment="1">
      <alignment vertical="center"/>
    </xf>
    <xf numFmtId="0" fontId="63" fillId="12" borderId="33" xfId="14" applyFont="1" applyFill="1" applyBorder="1" applyAlignment="1">
      <alignment horizontal="center" vertical="center" wrapText="1"/>
    </xf>
    <xf numFmtId="0" fontId="63" fillId="12" borderId="37" xfId="14" applyFont="1" applyFill="1" applyBorder="1" applyAlignment="1">
      <alignment horizontal="center" vertical="center" wrapText="1"/>
    </xf>
    <xf numFmtId="0" fontId="57" fillId="0" borderId="0" xfId="14" applyFont="1" applyAlignment="1">
      <alignment vertical="center"/>
    </xf>
    <xf numFmtId="164" fontId="4" fillId="13" borderId="13" xfId="14" applyNumberFormat="1" applyFont="1" applyFill="1" applyBorder="1" applyAlignment="1">
      <alignment horizontal="center" vertical="top"/>
    </xf>
    <xf numFmtId="181" fontId="4" fillId="13" borderId="13" xfId="14" applyNumberFormat="1" applyFont="1" applyFill="1" applyBorder="1" applyAlignment="1">
      <alignment horizontal="center" vertical="top"/>
    </xf>
    <xf numFmtId="179" fontId="4" fillId="13" borderId="13" xfId="14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 wrapText="1"/>
    </xf>
    <xf numFmtId="0" fontId="57" fillId="0" borderId="0" xfId="14" applyFont="1" applyAlignment="1">
      <alignment horizontal="center" vertical="center"/>
    </xf>
    <xf numFmtId="0" fontId="66" fillId="0" borderId="0" xfId="14" applyFont="1" applyAlignment="1">
      <alignment horizontal="right"/>
    </xf>
    <xf numFmtId="0" fontId="7" fillId="2" borderId="4" xfId="17" applyFont="1" applyFill="1" applyBorder="1" applyAlignment="1">
      <alignment horizontal="center" vertical="center"/>
    </xf>
    <xf numFmtId="0" fontId="7" fillId="2" borderId="0" xfId="17" applyFont="1" applyFill="1" applyBorder="1" applyAlignment="1">
      <alignment horizontal="center" vertical="center"/>
    </xf>
    <xf numFmtId="0" fontId="7" fillId="2" borderId="5" xfId="17" applyFont="1" applyFill="1" applyBorder="1" applyAlignment="1">
      <alignment horizontal="center" vertical="center"/>
    </xf>
    <xf numFmtId="0" fontId="7" fillId="0" borderId="4" xfId="17" applyFont="1" applyFill="1" applyBorder="1" applyAlignment="1">
      <alignment horizontal="center" vertical="center"/>
    </xf>
    <xf numFmtId="0" fontId="7" fillId="0" borderId="0" xfId="17" applyFont="1" applyFill="1" applyBorder="1" applyAlignment="1">
      <alignment horizontal="center" vertical="center"/>
    </xf>
    <xf numFmtId="0" fontId="7" fillId="0" borderId="5" xfId="17" applyFont="1" applyFill="1" applyBorder="1" applyAlignment="1">
      <alignment horizontal="center" vertical="center"/>
    </xf>
    <xf numFmtId="165" fontId="7" fillId="0" borderId="7" xfId="17" applyNumberFormat="1" applyFont="1" applyFill="1" applyBorder="1" applyAlignment="1">
      <alignment horizontal="right" vertical="center"/>
    </xf>
    <xf numFmtId="165" fontId="7" fillId="0" borderId="14" xfId="17" applyNumberFormat="1" applyFont="1" applyFill="1" applyBorder="1" applyAlignment="1">
      <alignment horizontal="right" vertical="center"/>
    </xf>
    <xf numFmtId="0" fontId="7" fillId="0" borderId="4" xfId="12" applyFont="1" applyBorder="1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5" xfId="12" applyFont="1" applyBorder="1" applyAlignment="1">
      <alignment horizontal="center"/>
    </xf>
    <xf numFmtId="0" fontId="30" fillId="3" borderId="36" xfId="17" applyFont="1" applyFill="1" applyBorder="1" applyAlignment="1">
      <alignment horizontal="center" vertical="center"/>
    </xf>
    <xf numFmtId="0" fontId="20" fillId="3" borderId="15" xfId="11" applyFont="1" applyFill="1" applyBorder="1" applyAlignment="1">
      <alignment horizontal="center" textRotation="90"/>
    </xf>
    <xf numFmtId="0" fontId="20" fillId="3" borderId="32" xfId="11" applyFont="1" applyFill="1" applyBorder="1" applyAlignment="1">
      <alignment horizontal="center" textRotation="90"/>
    </xf>
    <xf numFmtId="15" fontId="7" fillId="0" borderId="12" xfId="18" quotePrefix="1" applyNumberFormat="1" applyFont="1" applyBorder="1" applyAlignment="1">
      <alignment horizontal="left" vertical="center"/>
    </xf>
    <xf numFmtId="15" fontId="7" fillId="0" borderId="7" xfId="18" quotePrefix="1" applyNumberFormat="1" applyFont="1" applyBorder="1" applyAlignment="1">
      <alignment horizontal="left" vertical="center"/>
    </xf>
    <xf numFmtId="165" fontId="51" fillId="0" borderId="0" xfId="14" applyNumberFormat="1" applyFont="1" applyBorder="1" applyAlignment="1">
      <alignment horizontal="center" vertical="center" wrapText="1"/>
    </xf>
    <xf numFmtId="0" fontId="63" fillId="12" borderId="41" xfId="14" applyFont="1" applyFill="1" applyBorder="1" applyAlignment="1">
      <alignment horizontal="center" vertical="center" wrapText="1"/>
    </xf>
    <xf numFmtId="0" fontId="63" fillId="12" borderId="42" xfId="14" applyFont="1" applyFill="1" applyBorder="1" applyAlignment="1">
      <alignment horizontal="center" vertical="center" wrapText="1"/>
    </xf>
    <xf numFmtId="0" fontId="60" fillId="12" borderId="15" xfId="14" applyFont="1" applyFill="1" applyBorder="1" applyAlignment="1">
      <alignment horizontal="center" vertical="center" textRotation="90" wrapText="1"/>
    </xf>
    <xf numFmtId="0" fontId="60" fillId="12" borderId="32" xfId="14" applyFont="1" applyFill="1" applyBorder="1" applyAlignment="1">
      <alignment horizontal="center" vertical="center" textRotation="90" wrapText="1"/>
    </xf>
    <xf numFmtId="0" fontId="62" fillId="13" borderId="15" xfId="14" applyFont="1" applyFill="1" applyBorder="1" applyAlignment="1">
      <alignment horizontal="center" vertical="center" wrapText="1"/>
    </xf>
    <xf numFmtId="0" fontId="62" fillId="13" borderId="32" xfId="14" applyFont="1" applyFill="1" applyBorder="1" applyAlignment="1">
      <alignment horizontal="center" vertical="center" wrapText="1"/>
    </xf>
    <xf numFmtId="0" fontId="60" fillId="12" borderId="15" xfId="14" applyFont="1" applyFill="1" applyBorder="1" applyAlignment="1">
      <alignment horizontal="center" vertical="center" wrapText="1"/>
    </xf>
    <xf numFmtId="0" fontId="60" fillId="12" borderId="32" xfId="14" applyFont="1" applyFill="1" applyBorder="1" applyAlignment="1">
      <alignment horizontal="center" vertical="center" wrapText="1"/>
    </xf>
    <xf numFmtId="0" fontId="63" fillId="12" borderId="33" xfId="14" applyFont="1" applyFill="1" applyBorder="1" applyAlignment="1">
      <alignment horizontal="center" vertical="center" wrapText="1"/>
    </xf>
    <xf numFmtId="0" fontId="63" fillId="12" borderId="37" xfId="14" applyFont="1" applyFill="1" applyBorder="1" applyAlignment="1">
      <alignment horizontal="center" vertical="center" wrapText="1"/>
    </xf>
    <xf numFmtId="0" fontId="63" fillId="12" borderId="43" xfId="14" applyFont="1" applyFill="1" applyBorder="1" applyAlignment="1">
      <alignment horizontal="center" vertical="center" wrapText="1"/>
    </xf>
    <xf numFmtId="0" fontId="63" fillId="12" borderId="44" xfId="14" applyFont="1" applyFill="1" applyBorder="1" applyAlignment="1">
      <alignment horizontal="center" vertical="center" wrapText="1"/>
    </xf>
    <xf numFmtId="0" fontId="63" fillId="12" borderId="45" xfId="14" applyFont="1" applyFill="1" applyBorder="1" applyAlignment="1">
      <alignment horizontal="center" vertical="center" wrapText="1"/>
    </xf>
    <xf numFmtId="0" fontId="45" fillId="0" borderId="38" xfId="14" applyFont="1" applyFill="1" applyBorder="1" applyAlignment="1">
      <alignment horizontal="center" vertical="center" wrapText="1"/>
    </xf>
    <xf numFmtId="0" fontId="45" fillId="0" borderId="24" xfId="14" applyFont="1" applyFill="1" applyBorder="1" applyAlignment="1">
      <alignment horizontal="center" vertical="center" wrapText="1"/>
    </xf>
    <xf numFmtId="0" fontId="18" fillId="3" borderId="0" xfId="14" applyFont="1" applyFill="1" applyBorder="1" applyAlignment="1">
      <alignment horizontal="center" vertical="center" wrapText="1"/>
    </xf>
    <xf numFmtId="0" fontId="18" fillId="3" borderId="22" xfId="14" applyFont="1" applyFill="1" applyBorder="1" applyAlignment="1">
      <alignment horizontal="center" vertical="center"/>
    </xf>
    <xf numFmtId="0" fontId="18" fillId="3" borderId="0" xfId="14" applyFont="1" applyFill="1" applyBorder="1" applyAlignment="1">
      <alignment horizontal="center" vertical="center"/>
    </xf>
    <xf numFmtId="0" fontId="32" fillId="3" borderId="39" xfId="14" applyFont="1" applyFill="1" applyBorder="1" applyAlignment="1">
      <alignment horizontal="center" vertical="center" wrapText="1"/>
    </xf>
    <xf numFmtId="0" fontId="32" fillId="3" borderId="39" xfId="14" applyFont="1" applyFill="1" applyBorder="1" applyAlignment="1">
      <alignment horizontal="center" vertical="center"/>
    </xf>
  </cellXfs>
  <cellStyles count="35">
    <cellStyle name="Bold 10" xfId="1"/>
    <cellStyle name="Bold 12" xfId="2"/>
    <cellStyle name="Bold 8" xfId="3"/>
    <cellStyle name="Bold Italic 10" xfId="4"/>
    <cellStyle name="Bold Italic 12" xfId="5"/>
    <cellStyle name="Bold Italic 8" xfId="6"/>
    <cellStyle name="Comma" xfId="7" builtinId="3"/>
    <cellStyle name="Comma [0]" xfId="8" builtinId="6"/>
    <cellStyle name="Comma 2" xfId="26"/>
    <cellStyle name="Comma0" xfId="27"/>
    <cellStyle name="Currency0" xfId="28"/>
    <cellStyle name="Date" xfId="29"/>
    <cellStyle name="Fixed" xfId="30"/>
    <cellStyle name="Heading 1 2" xfId="31"/>
    <cellStyle name="Heading 2 2" xfId="32"/>
    <cellStyle name="Normal" xfId="0" builtinId="0"/>
    <cellStyle name="Normal 2" xfId="34"/>
    <cellStyle name="Normal 3" xfId="25"/>
    <cellStyle name="Normal_~0913688" xfId="9"/>
    <cellStyle name="Normal_Cashflow (S Curve and Baseline) - TEMPLATE" xfId="10"/>
    <cellStyle name="Normal_Cashflow (S Curve) - TEMPLATE" xfId="11"/>
    <cellStyle name="Normal_cost plan template - draft14" xfId="12"/>
    <cellStyle name="Normal_cost plan template - draft17" xfId="13"/>
    <cellStyle name="Normal_cost plan template - draft21" xfId="14"/>
    <cellStyle name="Normal_Cost report 9 Issued_MH2" xfId="15"/>
    <cellStyle name="Normal_FSTAT15" xfId="16"/>
    <cellStyle name="Normal_REPORT1A" xfId="17"/>
    <cellStyle name="Normal_S Curve analysis 06.12.05" xfId="18"/>
    <cellStyle name="Percent" xfId="19" builtinId="5"/>
    <cellStyle name="Total 2" xfId="33"/>
    <cellStyle name="콤마 [0]_laroux" xfId="20"/>
    <cellStyle name="콤마_laroux" xfId="21"/>
    <cellStyle name="통화 [0]_laroux" xfId="22"/>
    <cellStyle name="통화_laroux" xfId="23"/>
    <cellStyle name="표준_laroux" xfId="24"/>
  </cellStyles>
  <dxfs count="9"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indexed="57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920647636167187"/>
          <c:y val="3.80622837370242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03241440225471"/>
          <c:y val="0.19377195368585368"/>
          <c:w val="0.83622930102999604"/>
          <c:h val="0.6643609840657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Profile!$E$1</c:f>
              <c:strCache>
                <c:ptCount val="1"/>
                <c:pt idx="0">
                  <c:v>Increment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Profile!$E$2:$E$249</c:f>
              <c:numCache>
                <c:formatCode>General</c:formatCode>
                <c:ptCount val="248"/>
                <c:pt idx="0">
                  <c:v>1.7640806355246426E-3</c:v>
                </c:pt>
                <c:pt idx="1">
                  <c:v>1.721365982909562E-3</c:v>
                </c:pt>
                <c:pt idx="2">
                  <c:v>1.729934538727318E-3</c:v>
                </c:pt>
                <c:pt idx="3">
                  <c:v>1.738606886364049E-3</c:v>
                </c:pt>
                <c:pt idx="4">
                  <c:v>1.7473849924358618E-3</c:v>
                </c:pt>
                <c:pt idx="5">
                  <c:v>1.7562708739843203E-3</c:v>
                </c:pt>
                <c:pt idx="6">
                  <c:v>1.765266600100546E-3</c:v>
                </c:pt>
                <c:pt idx="7">
                  <c:v>1.7743742936120819E-3</c:v>
                </c:pt>
                <c:pt idx="8">
                  <c:v>1.7835961328353199E-3</c:v>
                </c:pt>
                <c:pt idx="9">
                  <c:v>1.792934353396472E-3</c:v>
                </c:pt>
                <c:pt idx="10">
                  <c:v>1.8023912501241828E-3</c:v>
                </c:pt>
                <c:pt idx="11">
                  <c:v>1.8119691790170554E-3</c:v>
                </c:pt>
                <c:pt idx="12">
                  <c:v>1.821670559289578E-3</c:v>
                </c:pt>
                <c:pt idx="13">
                  <c:v>1.8314978754999732E-3</c:v>
                </c:pt>
                <c:pt idx="14">
                  <c:v>1.841453679763888E-3</c:v>
                </c:pt>
                <c:pt idx="15">
                  <c:v>1.8515405940579272E-3</c:v>
                </c:pt>
                <c:pt idx="16">
                  <c:v>1.8617613126171515E-3</c:v>
                </c:pt>
                <c:pt idx="17">
                  <c:v>1.872118604431102E-3</c:v>
                </c:pt>
                <c:pt idx="18">
                  <c:v>1.8826153158430128E-3</c:v>
                </c:pt>
                <c:pt idx="19">
                  <c:v>1.8932543732571E-3</c:v>
                </c:pt>
                <c:pt idx="20">
                  <c:v>1.9040387859592708E-3</c:v>
                </c:pt>
                <c:pt idx="21">
                  <c:v>1.91497164905646E-3</c:v>
                </c:pt>
                <c:pt idx="22">
                  <c:v>1.9260561465408276E-3</c:v>
                </c:pt>
                <c:pt idx="23">
                  <c:v>1.937295554484468E-3</c:v>
                </c:pt>
                <c:pt idx="24">
                  <c:v>1.9486932443713828E-3</c:v>
                </c:pt>
                <c:pt idx="25">
                  <c:v>1.9602526865733949E-3</c:v>
                </c:pt>
                <c:pt idx="26">
                  <c:v>1.9719774539773039E-3</c:v>
                </c:pt>
                <c:pt idx="27">
                  <c:v>1.9838712257706195E-3</c:v>
                </c:pt>
                <c:pt idx="28">
                  <c:v>1.9959377913942975E-3</c:v>
                </c:pt>
                <c:pt idx="29">
                  <c:v>2.0081810546705475E-3</c:v>
                </c:pt>
                <c:pt idx="30">
                  <c:v>2.0206050381149057E-3</c:v>
                </c:pt>
                <c:pt idx="31">
                  <c:v>2.0332138874420325E-3</c:v>
                </c:pt>
                <c:pt idx="32">
                  <c:v>2.0460118762751331E-3</c:v>
                </c:pt>
                <c:pt idx="33">
                  <c:v>2.0590034110697275E-3</c:v>
                </c:pt>
                <c:pt idx="34">
                  <c:v>2.0721930362630381E-3</c:v>
                </c:pt>
                <c:pt idx="35">
                  <c:v>2.0855854396604656E-3</c:v>
                </c:pt>
                <c:pt idx="36">
                  <c:v>2.0991854580724762E-3</c:v>
                </c:pt>
                <c:pt idx="37">
                  <c:v>2.1129980832143886E-3</c:v>
                </c:pt>
                <c:pt idx="38">
                  <c:v>2.1270284678837803E-3</c:v>
                </c:pt>
                <c:pt idx="39">
                  <c:v>2.1412819324302429E-3</c:v>
                </c:pt>
                <c:pt idx="40">
                  <c:v>2.1557639715331684E-3</c:v>
                </c:pt>
                <c:pt idx="41">
                  <c:v>2.1704802613047064E-3</c:v>
                </c:pt>
                <c:pt idx="42">
                  <c:v>2.1854366667355724E-3</c:v>
                </c:pt>
                <c:pt idx="43">
                  <c:v>2.2006392495023713E-3</c:v>
                </c:pt>
                <c:pt idx="44">
                  <c:v>2.2160942761569502E-3</c:v>
                </c:pt>
                <c:pt idx="45">
                  <c:v>2.2318082267186218E-3</c:v>
                </c:pt>
                <c:pt idx="46">
                  <c:v>2.2477878036922289E-3</c:v>
                </c:pt>
                <c:pt idx="47">
                  <c:v>2.264039941535696E-3</c:v>
                </c:pt>
                <c:pt idx="48">
                  <c:v>2.2805718166029093E-3</c:v>
                </c:pt>
                <c:pt idx="49">
                  <c:v>2.297390857588445E-3</c:v>
                </c:pt>
                <c:pt idx="50">
                  <c:v>2.3145047565036364E-3</c:v>
                </c:pt>
                <c:pt idx="51">
                  <c:v>2.3319214802138455E-3</c:v>
                </c:pt>
                <c:pt idx="52">
                  <c:v>2.3496492825696336E-3</c:v>
                </c:pt>
                <c:pt idx="53">
                  <c:v>2.3676967171664437E-3</c:v>
                </c:pt>
                <c:pt idx="54">
                  <c:v>2.3860726507693619E-3</c:v>
                </c:pt>
                <c:pt idx="55">
                  <c:v>2.4047862774417045E-3</c:v>
                </c:pt>
                <c:pt idx="56">
                  <c:v>2.4238471334192724E-3</c:v>
                </c:pt>
                <c:pt idx="57">
                  <c:v>2.4432651127737942E-3</c:v>
                </c:pt>
                <c:pt idx="58">
                  <c:v>2.4630504839128664E-3</c:v>
                </c:pt>
                <c:pt idx="59">
                  <c:v>2.4832139069657128E-3</c:v>
                </c:pt>
                <c:pt idx="60">
                  <c:v>2.5037664521079428E-3</c:v>
                </c:pt>
                <c:pt idx="61">
                  <c:v>2.524719618881181E-3</c:v>
                </c:pt>
                <c:pt idx="62">
                  <c:v>2.5460853565675606E-3</c:v>
                </c:pt>
                <c:pt idx="63">
                  <c:v>2.5678760856822952E-3</c:v>
                </c:pt>
                <c:pt idx="64">
                  <c:v>2.5901047206518574E-3</c:v>
                </c:pt>
                <c:pt idx="65">
                  <c:v>2.6127846937489024E-3</c:v>
                </c:pt>
                <c:pt idx="66">
                  <c:v>2.6359299803603337E-3</c:v>
                </c:pt>
                <c:pt idx="67">
                  <c:v>2.6595551256679878E-3</c:v>
                </c:pt>
                <c:pt idx="68">
                  <c:v>2.6836752728287045E-3</c:v>
                </c:pt>
                <c:pt idx="69">
                  <c:v>2.7083061927419866E-3</c:v>
                </c:pt>
                <c:pt idx="70">
                  <c:v>2.7334643155027577E-3</c:v>
                </c:pt>
                <c:pt idx="71">
                  <c:v>2.7591667636386913E-3</c:v>
                </c:pt>
                <c:pt idx="72">
                  <c:v>2.7854313872388331E-3</c:v>
                </c:pt>
                <c:pt idx="73">
                  <c:v>2.8122768010873695E-3</c:v>
                </c:pt>
                <c:pt idx="74">
                  <c:v>2.8397224239140079E-3</c:v>
                </c:pt>
                <c:pt idx="75">
                  <c:v>2.8677885199009973E-3</c:v>
                </c:pt>
                <c:pt idx="76">
                  <c:v>2.896496242551509E-3</c:v>
                </c:pt>
                <c:pt idx="77">
                  <c:v>2.9258676810567969E-3</c:v>
                </c:pt>
                <c:pt idx="78">
                  <c:v>2.9559259094436891E-3</c:v>
                </c:pt>
                <c:pt idx="79">
                  <c:v>2.9866950381918539E-3</c:v>
                </c:pt>
                <c:pt idx="80">
                  <c:v>3.0182002692346927E-3</c:v>
                </c:pt>
                <c:pt idx="81">
                  <c:v>3.0504679537398144E-3</c:v>
                </c:pt>
                <c:pt idx="82">
                  <c:v>3.0835256532784389E-3</c:v>
                </c:pt>
                <c:pt idx="83">
                  <c:v>3.1174022043929423E-3</c:v>
                </c:pt>
                <c:pt idx="84">
                  <c:v>3.1521277867417358E-3</c:v>
                </c:pt>
                <c:pt idx="85">
                  <c:v>3.1877339949775469E-3</c:v>
                </c:pt>
                <c:pt idx="86">
                  <c:v>3.224253914509066E-3</c:v>
                </c:pt>
                <c:pt idx="87">
                  <c:v>3.2617222012858477E-3</c:v>
                </c:pt>
                <c:pt idx="88">
                  <c:v>3.3001751657343354E-3</c:v>
                </c:pt>
                <c:pt idx="89">
                  <c:v>3.3396508609510084E-3</c:v>
                </c:pt>
                <c:pt idx="90">
                  <c:v>3.3801891752328101E-3</c:v>
                </c:pt>
                <c:pt idx="91">
                  <c:v>3.4218319289901528E-3</c:v>
                </c:pt>
                <c:pt idx="92">
                  <c:v>3.4646229760388098E-3</c:v>
                </c:pt>
                <c:pt idx="93">
                  <c:v>3.5086083092105741E-3</c:v>
                </c:pt>
                <c:pt idx="94">
                  <c:v>3.5538361701430471E-3</c:v>
                </c:pt>
                <c:pt idx="95">
                  <c:v>3.6003571630157699E-3</c:v>
                </c:pt>
                <c:pt idx="96">
                  <c:v>3.6482243718777324E-3</c:v>
                </c:pt>
                <c:pt idx="97">
                  <c:v>3.6974934810628563E-3</c:v>
                </c:pt>
                <c:pt idx="98">
                  <c:v>3.7482228980033933E-3</c:v>
                </c:pt>
                <c:pt idx="99">
                  <c:v>3.8004738775232511E-3</c:v>
                </c:pt>
                <c:pt idx="100">
                  <c:v>3.8543106464096794E-3</c:v>
                </c:pt>
                <c:pt idx="101">
                  <c:v>3.9098005267185253E-3</c:v>
                </c:pt>
                <c:pt idx="102">
                  <c:v>3.9670140558416321E-3</c:v>
                </c:pt>
                <c:pt idx="103">
                  <c:v>4.0260251008523195E-3</c:v>
                </c:pt>
                <c:pt idx="104">
                  <c:v>4.086910964015371E-3</c:v>
                </c:pt>
                <c:pt idx="105">
                  <c:v>4.149752475581807E-3</c:v>
                </c:pt>
                <c:pt idx="106">
                  <c:v>4.214634069066474E-3</c:v>
                </c:pt>
                <c:pt idx="107">
                  <c:v>4.2816438330861061E-3</c:v>
                </c:pt>
                <c:pt idx="108">
                  <c:v>4.3508735324796531E-3</c:v>
                </c:pt>
                <c:pt idx="109">
                  <c:v>4.4224185898101885E-3</c:v>
                </c:pt>
                <c:pt idx="110">
                  <c:v>4.4963780163869748E-3</c:v>
                </c:pt>
                <c:pt idx="111">
                  <c:v>4.5728542796080783E-3</c:v>
                </c:pt>
                <c:pt idx="112">
                  <c:v>4.6519530906242211E-3</c:v>
                </c:pt>
                <c:pt idx="113">
                  <c:v>4.7337830930030455E-3</c:v>
                </c:pt>
                <c:pt idx="114">
                  <c:v>4.8184554291362302E-3</c:v>
                </c:pt>
                <c:pt idx="115">
                  <c:v>4.9060831565018769E-3</c:v>
                </c:pt>
                <c:pt idx="116">
                  <c:v>4.9967804804746429E-3</c:v>
                </c:pt>
                <c:pt idx="117">
                  <c:v>5.0906617640995066E-3</c:v>
                </c:pt>
                <c:pt idx="118">
                  <c:v>5.1878402680278256E-3</c:v>
                </c:pt>
                <c:pt idx="119">
                  <c:v>5.2884265656451589E-3</c:v>
                </c:pt>
                <c:pt idx="120">
                  <c:v>5.3925265693066703E-3</c:v>
                </c:pt>
                <c:pt idx="121">
                  <c:v>5.5002390936678735E-3</c:v>
                </c:pt>
                <c:pt idx="122">
                  <c:v>5.6116528716067581E-3</c:v>
                </c:pt>
                <c:pt idx="123">
                  <c:v>5.72684292763304E-3</c:v>
                </c:pt>
                <c:pt idx="124">
                  <c:v>5.8792485019906792E-3</c:v>
                </c:pt>
                <c:pt idx="125">
                  <c:v>6.0316540763483183E-3</c:v>
                </c:pt>
                <c:pt idx="126">
                  <c:v>6.1603409452171175E-3</c:v>
                </c:pt>
                <c:pt idx="127">
                  <c:v>6.292833209281372E-3</c:v>
                </c:pt>
                <c:pt idx="128">
                  <c:v>6.4290265092600872E-3</c:v>
                </c:pt>
                <c:pt idx="129">
                  <c:v>6.5687559520385451E-3</c:v>
                </c:pt>
                <c:pt idx="130">
                  <c:v>6.711784339009934E-3</c:v>
                </c:pt>
                <c:pt idx="131">
                  <c:v>6.8577891565853632E-3</c:v>
                </c:pt>
                <c:pt idx="132">
                  <c:v>7.0063485179249251E-3</c:v>
                </c:pt>
                <c:pt idx="133">
                  <c:v>7.1569264278167942E-3</c:v>
                </c:pt>
                <c:pt idx="134">
                  <c:v>7.3088579457213964E-3</c:v>
                </c:pt>
                <c:pt idx="135">
                  <c:v>7.4613350947250233E-3</c:v>
                </c:pt>
                <c:pt idx="136">
                  <c:v>7.6133946724094058E-3</c:v>
                </c:pt>
                <c:pt idx="137">
                  <c:v>7.763909452467359E-3</c:v>
                </c:pt>
                <c:pt idx="138">
                  <c:v>7.9115845833401845E-3</c:v>
                </c:pt>
                <c:pt idx="139">
                  <c:v>8.0549612330665966E-3</c:v>
                </c:pt>
                <c:pt idx="140">
                  <c:v>8.1924296170259349E-3</c:v>
                </c:pt>
                <c:pt idx="141">
                  <c:v>8.3222533809938527E-3</c:v>
                </c:pt>
                <c:pt idx="142">
                  <c:v>8.4426067997059352E-3</c:v>
                </c:pt>
                <c:pt idx="143">
                  <c:v>8.5516253213508454E-3</c:v>
                </c:pt>
                <c:pt idx="144">
                  <c:v>8.6474686331761731E-3</c:v>
                </c:pt>
                <c:pt idx="145">
                  <c:v>8.7283937322023032E-3</c:v>
                </c:pt>
                <c:pt idx="146">
                  <c:v>8.7928336668862718E-3</c:v>
                </c:pt>
                <c:pt idx="147">
                  <c:v>8.8394759903050492E-3</c:v>
                </c:pt>
                <c:pt idx="148">
                  <c:v>8.8673339116855411E-3</c:v>
                </c:pt>
                <c:pt idx="149">
                  <c:v>8.875802994795793E-3</c:v>
                </c:pt>
                <c:pt idx="150">
                  <c:v>8.8646972253973479E-3</c:v>
                </c:pt>
                <c:pt idx="151">
                  <c:v>8.8342603138196786E-3</c:v>
                </c:pt>
                <c:pt idx="152">
                  <c:v>8.785150906014786E-3</c:v>
                </c:pt>
                <c:pt idx="153">
                  <c:v>8.718403435989789E-3</c:v>
                </c:pt>
                <c:pt idx="154">
                  <c:v>8.6353690832389786E-3</c:v>
                </c:pt>
                <c:pt idx="155">
                  <c:v>8.5376432105482326E-3</c:v>
                </c:pt>
                <c:pt idx="156">
                  <c:v>8.4269864777029614E-3</c:v>
                </c:pt>
                <c:pt idx="157">
                  <c:v>8.3052465489388862E-3</c:v>
                </c:pt>
                <c:pt idx="158">
                  <c:v>8.1742861591256911E-3</c:v>
                </c:pt>
                <c:pt idx="159">
                  <c:v>8.035921630756785E-3</c:v>
                </c:pt>
                <c:pt idx="160">
                  <c:v>7.891874116252643E-3</c:v>
                </c:pt>
                <c:pt idx="161">
                  <c:v>7.7437341847476681E-3</c:v>
                </c:pt>
                <c:pt idx="162">
                  <c:v>7.5929390719609623E-3</c:v>
                </c:pt>
                <c:pt idx="163">
                  <c:v>7.4407610405295465E-3</c:v>
                </c:pt>
                <c:pt idx="164">
                  <c:v>7.2883048379012759E-3</c:v>
                </c:pt>
                <c:pt idx="165">
                  <c:v>7.1365121144336173E-3</c:v>
                </c:pt>
                <c:pt idx="166">
                  <c:v>6.986170778207128E-3</c:v>
                </c:pt>
                <c:pt idx="167">
                  <c:v>6.8379275203029376E-3</c:v>
                </c:pt>
                <c:pt idx="168">
                  <c:v>6.6923020667634713E-3</c:v>
                </c:pt>
                <c:pt idx="169">
                  <c:v>6.549702044807708E-3</c:v>
                </c:pt>
                <c:pt idx="170">
                  <c:v>6.4104376557468411E-3</c:v>
                </c:pt>
                <c:pt idx="171">
                  <c:v>6.2747356070941883E-3</c:v>
                </c:pt>
                <c:pt idx="172">
                  <c:v>6.1427519654203054E-3</c:v>
                </c:pt>
                <c:pt idx="173">
                  <c:v>6.0145837511557708E-3</c:v>
                </c:pt>
                <c:pt idx="174">
                  <c:v>5.8902792125891711E-3</c:v>
                </c:pt>
                <c:pt idx="175">
                  <c:v>5.7698467962826227E-3</c:v>
                </c:pt>
                <c:pt idx="176">
                  <c:v>5.6532628827379904E-3</c:v>
                </c:pt>
                <c:pt idx="177">
                  <c:v>5.5404783864354034E-3</c:v>
                </c:pt>
                <c:pt idx="178">
                  <c:v>5.4314243342134571E-3</c:v>
                </c:pt>
                <c:pt idx="179">
                  <c:v>5.3260165401810044E-3</c:v>
                </c:pt>
                <c:pt idx="180">
                  <c:v>5.2241594925534528E-3</c:v>
                </c:pt>
                <c:pt idx="181">
                  <c:v>5.1257495607153801E-3</c:v>
                </c:pt>
                <c:pt idx="182">
                  <c:v>5.030677621368944E-3</c:v>
                </c:pt>
                <c:pt idx="183">
                  <c:v>4.9388311921637106E-3</c:v>
                </c:pt>
                <c:pt idx="184">
                  <c:v>4.8500961506020056E-3</c:v>
                </c:pt>
                <c:pt idx="185">
                  <c:v>4.764358105845805E-3</c:v>
                </c:pt>
                <c:pt idx="186">
                  <c:v>4.6815034816147282E-3</c:v>
                </c:pt>
                <c:pt idx="187">
                  <c:v>4.6014203598495106E-3</c:v>
                </c:pt>
                <c:pt idx="188">
                  <c:v>4.5239991272489387E-3</c:v>
                </c:pt>
                <c:pt idx="189">
                  <c:v>4.4491329601744111E-3</c:v>
                </c:pt>
                <c:pt idx="190">
                  <c:v>4.3767181776926444E-3</c:v>
                </c:pt>
                <c:pt idx="191">
                  <c:v>4.3066544876197476E-3</c:v>
                </c:pt>
                <c:pt idx="192">
                  <c:v>4.2388451462490083E-3</c:v>
                </c:pt>
                <c:pt idx="193">
                  <c:v>4.1731970489085656E-3</c:v>
                </c:pt>
                <c:pt idx="194">
                  <c:v>4.1096207655141924E-3</c:v>
                </c:pt>
                <c:pt idx="195">
                  <c:v>4.0480305327853005E-3</c:v>
                </c:pt>
                <c:pt idx="196">
                  <c:v>3.9883442126972856E-3</c:v>
                </c:pt>
                <c:pt idx="197">
                  <c:v>3.9304832250089449E-3</c:v>
                </c:pt>
                <c:pt idx="198">
                  <c:v>3.8743724602510782E-3</c:v>
                </c:pt>
                <c:pt idx="199">
                  <c:v>3.8199401783635717E-3</c:v>
                </c:pt>
                <c:pt idx="200">
                  <c:v>3.7671178971779335E-3</c:v>
                </c:pt>
                <c:pt idx="201">
                  <c:v>3.7158402741201452E-3</c:v>
                </c:pt>
                <c:pt idx="202">
                  <c:v>3.6660449838334425E-3</c:v>
                </c:pt>
                <c:pt idx="203">
                  <c:v>3.6176725938700843E-3</c:v>
                </c:pt>
                <c:pt idx="204">
                  <c:v>3.570666440139873E-3</c:v>
                </c:pt>
                <c:pt idx="205">
                  <c:v>3.5249725034365892E-3</c:v>
                </c:pt>
                <c:pt idx="206">
                  <c:v>3.4805392880571978E-3</c:v>
                </c:pt>
                <c:pt idx="207">
                  <c:v>3.4373177032771024E-3</c:v>
                </c:pt>
                <c:pt idx="208">
                  <c:v>3.3952609482578761E-3</c:v>
                </c:pt>
                <c:pt idx="209">
                  <c:v>3.3543244007817091E-3</c:v>
                </c:pt>
                <c:pt idx="210">
                  <c:v>3.3144655100955695E-3</c:v>
                </c:pt>
                <c:pt idx="211">
                  <c:v>3.2756436940308315E-3</c:v>
                </c:pt>
                <c:pt idx="212">
                  <c:v>3.2378202404905227E-3</c:v>
                </c:pt>
                <c:pt idx="213">
                  <c:v>3.2009582133199527E-3</c:v>
                </c:pt>
                <c:pt idx="214">
                  <c:v>3.1650223625391866E-3</c:v>
                </c:pt>
                <c:pt idx="215">
                  <c:v>3.1299790388631993E-3</c:v>
                </c:pt>
                <c:pt idx="216">
                  <c:v>3.0957961124156758E-3</c:v>
                </c:pt>
                <c:pt idx="217">
                  <c:v>3.0624428955148869E-3</c:v>
                </c:pt>
                <c:pt idx="218">
                  <c:v>3.0298900693936409E-3</c:v>
                </c:pt>
                <c:pt idx="219">
                  <c:v>2.998109620011184E-3</c:v>
                </c:pt>
                <c:pt idx="220">
                  <c:v>2.9670747460797714E-3</c:v>
                </c:pt>
                <c:pt idx="221">
                  <c:v>2.936759848164609E-3</c:v>
                </c:pt>
                <c:pt idx="222">
                  <c:v>2.9071404188875699E-3</c:v>
                </c:pt>
                <c:pt idx="223">
                  <c:v>2.8781930120334626E-3</c:v>
                </c:pt>
                <c:pt idx="224">
                  <c:v>2.8498951847260629E-3</c:v>
                </c:pt>
                <c:pt idx="225">
                  <c:v>2.8222254473854774E-3</c:v>
                </c:pt>
                <c:pt idx="226">
                  <c:v>2.7951632163910095E-3</c:v>
                </c:pt>
                <c:pt idx="227">
                  <c:v>2.7686887693040879E-3</c:v>
                </c:pt>
                <c:pt idx="228">
                  <c:v>2.7427832025191429E-3</c:v>
                </c:pt>
                <c:pt idx="229">
                  <c:v>2.7174283912008751E-3</c:v>
                </c:pt>
                <c:pt idx="230">
                  <c:v>2.6926069513942314E-3</c:v>
                </c:pt>
                <c:pt idx="231">
                  <c:v>2.6683022041751919E-3</c:v>
                </c:pt>
                <c:pt idx="232">
                  <c:v>2.6444981417362329E-3</c:v>
                </c:pt>
                <c:pt idx="233">
                  <c:v>2.6211793952946633E-3</c:v>
                </c:pt>
                <c:pt idx="234">
                  <c:v>2.5983312047202539E-3</c:v>
                </c:pt>
                <c:pt idx="235">
                  <c:v>2.5759393897874555E-3</c:v>
                </c:pt>
                <c:pt idx="236">
                  <c:v>2.5539903229557276E-3</c:v>
                </c:pt>
                <c:pt idx="237">
                  <c:v>2.5324709035977095E-3</c:v>
                </c:pt>
                <c:pt idx="238">
                  <c:v>2.5113685335839725E-3</c:v>
                </c:pt>
                <c:pt idx="239">
                  <c:v>2.4906710941571858E-3</c:v>
                </c:pt>
                <c:pt idx="240">
                  <c:v>2.4703669240128717E-3</c:v>
                </c:pt>
                <c:pt idx="241">
                  <c:v>2.4504447985250239E-3</c:v>
                </c:pt>
                <c:pt idx="242">
                  <c:v>2.43089391004853E-3</c:v>
                </c:pt>
                <c:pt idx="243">
                  <c:v>2.4117038492377824E-3</c:v>
                </c:pt>
                <c:pt idx="244">
                  <c:v>2.3928645873245208E-3</c:v>
                </c:pt>
                <c:pt idx="245">
                  <c:v>2.374366459300174E-3</c:v>
                </c:pt>
                <c:pt idx="246">
                  <c:v>2.3562001479531841E-3</c:v>
                </c:pt>
                <c:pt idx="247">
                  <c:v>2.3383338366061942E-3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F-4093-9BCB-76282BB14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856240"/>
        <c:axId val="226306024"/>
      </c:barChart>
      <c:catAx>
        <c:axId val="22485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3060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6306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856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425742574257432"/>
          <c:y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09900990099445E-2"/>
          <c:y val="0.20727272727272728"/>
          <c:w val="0.86633663366336766"/>
          <c:h val="0.64363636363636367"/>
        </c:manualLayout>
      </c:layout>
      <c:lineChart>
        <c:grouping val="standard"/>
        <c:varyColors val="0"/>
        <c:ser>
          <c:idx val="0"/>
          <c:order val="0"/>
          <c:tx>
            <c:strRef>
              <c:f>Profile!$C$1</c:f>
              <c:strCache>
                <c:ptCount val="1"/>
                <c:pt idx="0">
                  <c:v>Accum Cash flow per month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Profile!$C$2:$C$249</c:f>
              <c:numCache>
                <c:formatCode>General</c:formatCode>
                <c:ptCount val="248"/>
                <c:pt idx="0">
                  <c:v>1.7640806355246426E-3</c:v>
                </c:pt>
                <c:pt idx="1">
                  <c:v>3.4854466184342046E-3</c:v>
                </c:pt>
                <c:pt idx="2">
                  <c:v>5.2153811571615223E-3</c:v>
                </c:pt>
                <c:pt idx="3">
                  <c:v>6.9539880435255715E-3</c:v>
                </c:pt>
                <c:pt idx="4">
                  <c:v>8.7013730359614336E-3</c:v>
                </c:pt>
                <c:pt idx="5">
                  <c:v>1.0457643909945753E-2</c:v>
                </c:pt>
                <c:pt idx="6">
                  <c:v>1.2222910510046299E-2</c:v>
                </c:pt>
                <c:pt idx="7">
                  <c:v>1.399728480365838E-2</c:v>
                </c:pt>
                <c:pt idx="8">
                  <c:v>1.5780880936493699E-2</c:v>
                </c:pt>
                <c:pt idx="9">
                  <c:v>1.757381528989017E-2</c:v>
                </c:pt>
                <c:pt idx="10">
                  <c:v>1.9376206540014353E-2</c:v>
                </c:pt>
                <c:pt idx="11">
                  <c:v>2.1188175719031407E-2</c:v>
                </c:pt>
                <c:pt idx="12">
                  <c:v>2.3009846278320985E-2</c:v>
                </c:pt>
                <c:pt idx="13">
                  <c:v>2.4841344153820957E-2</c:v>
                </c:pt>
                <c:pt idx="14">
                  <c:v>2.6682797833584845E-2</c:v>
                </c:pt>
                <c:pt idx="15">
                  <c:v>2.8534338427642771E-2</c:v>
                </c:pt>
                <c:pt idx="16">
                  <c:v>3.0396099740259922E-2</c:v>
                </c:pt>
                <c:pt idx="17">
                  <c:v>3.2268218344691027E-2</c:v>
                </c:pt>
                <c:pt idx="18">
                  <c:v>3.4150833660534043E-2</c:v>
                </c:pt>
                <c:pt idx="19">
                  <c:v>3.6044088033791145E-2</c:v>
                </c:pt>
                <c:pt idx="20">
                  <c:v>3.7948126819750419E-2</c:v>
                </c:pt>
                <c:pt idx="21">
                  <c:v>3.9863098468806882E-2</c:v>
                </c:pt>
                <c:pt idx="22">
                  <c:v>4.1789154615347712E-2</c:v>
                </c:pt>
                <c:pt idx="23">
                  <c:v>4.3726450169832183E-2</c:v>
                </c:pt>
                <c:pt idx="24">
                  <c:v>4.5675143414203569E-2</c:v>
                </c:pt>
                <c:pt idx="25">
                  <c:v>4.7635396100776967E-2</c:v>
                </c:pt>
                <c:pt idx="26">
                  <c:v>4.9607373554754274E-2</c:v>
                </c:pt>
                <c:pt idx="27">
                  <c:v>5.1591244780524896E-2</c:v>
                </c:pt>
                <c:pt idx="28">
                  <c:v>5.3587182571919197E-2</c:v>
                </c:pt>
                <c:pt idx="29">
                  <c:v>5.5595363626589747E-2</c:v>
                </c:pt>
                <c:pt idx="30">
                  <c:v>5.7615968664704656E-2</c:v>
                </c:pt>
                <c:pt idx="31">
                  <c:v>5.9649182552146691E-2</c:v>
                </c:pt>
                <c:pt idx="32">
                  <c:v>6.1695194428421828E-2</c:v>
                </c:pt>
                <c:pt idx="33">
                  <c:v>6.3754197839491558E-2</c:v>
                </c:pt>
                <c:pt idx="34">
                  <c:v>6.5826390875754592E-2</c:v>
                </c:pt>
                <c:pt idx="35">
                  <c:v>6.7911976315415054E-2</c:v>
                </c:pt>
                <c:pt idx="36">
                  <c:v>7.0011161773487526E-2</c:v>
                </c:pt>
                <c:pt idx="37">
                  <c:v>7.2124159856701911E-2</c:v>
                </c:pt>
                <c:pt idx="38">
                  <c:v>7.4251188324585687E-2</c:v>
                </c:pt>
                <c:pt idx="39">
                  <c:v>7.6392470257015926E-2</c:v>
                </c:pt>
                <c:pt idx="40">
                  <c:v>7.8548234228549091E-2</c:v>
                </c:pt>
                <c:pt idx="41">
                  <c:v>8.0718714489853793E-2</c:v>
                </c:pt>
                <c:pt idx="42">
                  <c:v>8.2904151156589362E-2</c:v>
                </c:pt>
                <c:pt idx="43">
                  <c:v>8.5104790406091729E-2</c:v>
                </c:pt>
                <c:pt idx="44">
                  <c:v>8.7320884682248676E-2</c:v>
                </c:pt>
                <c:pt idx="45">
                  <c:v>8.9552692908967294E-2</c:v>
                </c:pt>
                <c:pt idx="46">
                  <c:v>9.1800480712659518E-2</c:v>
                </c:pt>
                <c:pt idx="47">
                  <c:v>9.4064520654195211E-2</c:v>
                </c:pt>
                <c:pt idx="48">
                  <c:v>9.6345092470798116E-2</c:v>
                </c:pt>
                <c:pt idx="49">
                  <c:v>9.8642483328386557E-2</c:v>
                </c:pt>
                <c:pt idx="50">
                  <c:v>0.10095698808489019</c:v>
                </c:pt>
                <c:pt idx="51">
                  <c:v>0.10328890956510403</c:v>
                </c:pt>
                <c:pt idx="52">
                  <c:v>0.10563855884767366</c:v>
                </c:pt>
                <c:pt idx="53">
                  <c:v>0.1080062555648401</c:v>
                </c:pt>
                <c:pt idx="54">
                  <c:v>0.11039232821560946</c:v>
                </c:pt>
                <c:pt idx="55">
                  <c:v>0.11279711449305116</c:v>
                </c:pt>
                <c:pt idx="56">
                  <c:v>0.11522096162647043</c:v>
                </c:pt>
                <c:pt idx="57">
                  <c:v>0.11766422673924422</c:v>
                </c:pt>
                <c:pt idx="58">
                  <c:v>0.12012727722315708</c:v>
                </c:pt>
                <c:pt idx="59">
                  <c:v>0.12261049113012279</c:v>
                </c:pt>
                <c:pt idx="60">
                  <c:v>0.12511425758223074</c:v>
                </c:pt>
                <c:pt idx="61">
                  <c:v>0.12763897720111192</c:v>
                </c:pt>
                <c:pt idx="62">
                  <c:v>0.13018506255767948</c:v>
                </c:pt>
                <c:pt idx="63">
                  <c:v>0.13275293864336177</c:v>
                </c:pt>
                <c:pt idx="64">
                  <c:v>0.13534304336401362</c:v>
                </c:pt>
                <c:pt idx="65">
                  <c:v>0.13795582805776252</c:v>
                </c:pt>
                <c:pt idx="66">
                  <c:v>0.14059175803812285</c:v>
                </c:pt>
                <c:pt idx="67">
                  <c:v>0.14325131316379083</c:v>
                </c:pt>
                <c:pt idx="68">
                  <c:v>0.14593498843661953</c:v>
                </c:pt>
                <c:pt idx="69">
                  <c:v>0.14864329462936152</c:v>
                </c:pt>
                <c:pt idx="70">
                  <c:v>0.15137675894486427</c:v>
                </c:pt>
                <c:pt idx="71">
                  <c:v>0.15413592570850296</c:v>
                </c:pt>
                <c:pt idx="72">
                  <c:v>0.15692135709574179</c:v>
                </c:pt>
                <c:pt idx="73">
                  <c:v>0.15973363389682915</c:v>
                </c:pt>
                <c:pt idx="74">
                  <c:v>0.16257335632074316</c:v>
                </c:pt>
                <c:pt idx="75">
                  <c:v>0.16544114484064415</c:v>
                </c:pt>
                <c:pt idx="76">
                  <c:v>0.16833764108319565</c:v>
                </c:pt>
                <c:pt idx="77">
                  <c:v>0.17126350876425245</c:v>
                </c:pt>
                <c:pt idx="78">
                  <c:v>0.17421943467369613</c:v>
                </c:pt>
                <c:pt idx="79">
                  <c:v>0.17720612971188798</c:v>
                </c:pt>
                <c:pt idx="80">
                  <c:v>0.18022432998112267</c:v>
                </c:pt>
                <c:pt idx="81">
                  <c:v>0.18327479793486248</c:v>
                </c:pt>
                <c:pt idx="82">
                  <c:v>0.18635832358814092</c:v>
                </c:pt>
                <c:pt idx="83">
                  <c:v>0.18947572579253386</c:v>
                </c:pt>
                <c:pt idx="84">
                  <c:v>0.19262785357927559</c:v>
                </c:pt>
                <c:pt idx="85">
                  <c:v>0.19581558757425313</c:v>
                </c:pt>
                <c:pt idx="86">
                  <c:v>0.19903984148876219</c:v>
                </c:pt>
                <c:pt idx="87">
                  <c:v>0.20230156369004804</c:v>
                </c:pt>
                <c:pt idx="88">
                  <c:v>0.20560173885578237</c:v>
                </c:pt>
                <c:pt idx="89">
                  <c:v>0.20894138971673337</c:v>
                </c:pt>
                <c:pt idx="90">
                  <c:v>0.21232157889196618</c:v>
                </c:pt>
                <c:pt idx="91">
                  <c:v>0.21574341082095633</c:v>
                </c:pt>
                <c:pt idx="92">
                  <c:v>0.21920803379699513</c:v>
                </c:pt>
                <c:pt idx="93">
                  <c:v>0.2227166421062057</c:v>
                </c:pt>
                <c:pt idx="94">
                  <c:v>0.22627047827634875</c:v>
                </c:pt>
                <c:pt idx="95">
                  <c:v>0.22987083543936451</c:v>
                </c:pt>
                <c:pt idx="96">
                  <c:v>0.23351905981124224</c:v>
                </c:pt>
                <c:pt idx="97">
                  <c:v>0.23721655329230509</c:v>
                </c:pt>
                <c:pt idx="98">
                  <c:v>0.24096477619030848</c:v>
                </c:pt>
                <c:pt idx="99">
                  <c:v>0.24476525006783173</c:v>
                </c:pt>
                <c:pt idx="100">
                  <c:v>0.24861956071424141</c:v>
                </c:pt>
                <c:pt idx="101">
                  <c:v>0.25252936124095993</c:v>
                </c:pt>
                <c:pt idx="102">
                  <c:v>0.25649637529680158</c:v>
                </c:pt>
                <c:pt idx="103">
                  <c:v>0.2605224003976539</c:v>
                </c:pt>
                <c:pt idx="104">
                  <c:v>0.26460931136166926</c:v>
                </c:pt>
                <c:pt idx="105">
                  <c:v>0.26875906383725107</c:v>
                </c:pt>
                <c:pt idx="106">
                  <c:v>0.27297369790631754</c:v>
                </c:pt>
                <c:pt idx="107">
                  <c:v>0.27725534173940364</c:v>
                </c:pt>
                <c:pt idx="108">
                  <c:v>0.28160621527188329</c:v>
                </c:pt>
                <c:pt idx="109">
                  <c:v>0.28602863386169347</c:v>
                </c:pt>
                <c:pt idx="110">
                  <c:v>0.29052501187808044</c:v>
                </c:pt>
                <c:pt idx="111">
                  <c:v>0.29509786615768852</c:v>
                </c:pt>
                <c:pt idx="112">
                  <c:v>0.29974981924831273</c:v>
                </c:pt>
                <c:pt idx="113">
                  <c:v>0.30448360234131577</c:v>
                </c:pt>
                <c:pt idx="114">
                  <c:v>0.309302057770452</c:v>
                </c:pt>
                <c:pt idx="115">
                  <c:v>0.31420814092695387</c:v>
                </c:pt>
                <c:pt idx="116">
                  <c:v>0.31920492140742851</c:v>
                </c:pt>
                <c:pt idx="117">
                  <c:v>0.32429558317152801</c:v>
                </c:pt>
                <c:pt idx="118">
                  <c:v>0.32948342343955583</c:v>
                </c:pt>
                <c:pt idx="119">
                  <c:v>0.33477185000520099</c:v>
                </c:pt>
                <c:pt idx="120">
                  <c:v>0.34016437657450765</c:v>
                </c:pt>
                <c:pt idx="121">
                  <c:v>0.34566461566817552</c:v>
                </c:pt>
                <c:pt idx="122">
                  <c:v>0.35127626853978228</c:v>
                </c:pt>
                <c:pt idx="123">
                  <c:v>0.35700311146741531</c:v>
                </c:pt>
                <c:pt idx="124">
                  <c:v>0.36288235996940599</c:v>
                </c:pt>
                <c:pt idx="125">
                  <c:v>0.3689140140457543</c:v>
                </c:pt>
                <c:pt idx="126">
                  <c:v>0.37507435499097141</c:v>
                </c:pt>
                <c:pt idx="127">
                  <c:v>0.38136718820025278</c:v>
                </c:pt>
                <c:pt idx="128">
                  <c:v>0.38779621470951287</c:v>
                </c:pt>
                <c:pt idx="129">
                  <c:v>0.39436497066155141</c:v>
                </c:pt>
                <c:pt idx="130">
                  <c:v>0.40107675500056134</c:v>
                </c:pt>
                <c:pt idx="131">
                  <c:v>0.40793454415714669</c:v>
                </c:pt>
                <c:pt idx="132">
                  <c:v>0.41494089267507162</c:v>
                </c:pt>
                <c:pt idx="133">
                  <c:v>0.42209781910288841</c:v>
                </c:pt>
                <c:pt idx="134">
                  <c:v>0.4294066770486098</c:v>
                </c:pt>
                <c:pt idx="135">
                  <c:v>0.43686801214333482</c:v>
                </c:pt>
                <c:pt idx="136">
                  <c:v>0.44448140681574422</c:v>
                </c:pt>
                <c:pt idx="137">
                  <c:v>0.45224531626821157</c:v>
                </c:pt>
                <c:pt idx="138">
                  <c:v>0.46015690085155175</c:v>
                </c:pt>
                <c:pt idx="139">
                  <c:v>0.46821186208461835</c:v>
                </c:pt>
                <c:pt idx="140">
                  <c:v>0.47640429170164428</c:v>
                </c:pt>
                <c:pt idx="141">
                  <c:v>0.48472654508263813</c:v>
                </c:pt>
                <c:pt idx="142">
                  <c:v>0.49316915188234406</c:v>
                </c:pt>
                <c:pt idx="143">
                  <c:v>0.5017207772036949</c:v>
                </c:pt>
                <c:pt idx="144">
                  <c:v>0.51036824583687113</c:v>
                </c:pt>
                <c:pt idx="145">
                  <c:v>0.51909663956907348</c:v>
                </c:pt>
                <c:pt idx="146">
                  <c:v>0.52788947323595981</c:v>
                </c:pt>
                <c:pt idx="147">
                  <c:v>0.53672894922626491</c:v>
                </c:pt>
                <c:pt idx="148">
                  <c:v>0.5455962831379505</c:v>
                </c:pt>
                <c:pt idx="149">
                  <c:v>0.55447208613274634</c:v>
                </c:pt>
                <c:pt idx="150">
                  <c:v>0.56333678335814374</c:v>
                </c:pt>
                <c:pt idx="151">
                  <c:v>0.57217104367196348</c:v>
                </c:pt>
                <c:pt idx="152">
                  <c:v>0.58095619457797831</c:v>
                </c:pt>
                <c:pt idx="153">
                  <c:v>0.58967459801396815</c:v>
                </c:pt>
                <c:pt idx="154">
                  <c:v>0.59830996709720718</c:v>
                </c:pt>
                <c:pt idx="155">
                  <c:v>0.60684761030775547</c:v>
                </c:pt>
                <c:pt idx="156">
                  <c:v>0.61527459678545848</c:v>
                </c:pt>
                <c:pt idx="157">
                  <c:v>0.62357984333439742</c:v>
                </c:pt>
                <c:pt idx="158">
                  <c:v>0.63175412949352316</c:v>
                </c:pt>
                <c:pt idx="159">
                  <c:v>0.63979005112428</c:v>
                </c:pt>
                <c:pt idx="160">
                  <c:v>0.6476819252405327</c:v>
                </c:pt>
                <c:pt idx="161">
                  <c:v>0.65542565942528042</c:v>
                </c:pt>
                <c:pt idx="162">
                  <c:v>0.66301859849724143</c:v>
                </c:pt>
                <c:pt idx="163">
                  <c:v>0.67045935953777103</c:v>
                </c:pt>
                <c:pt idx="164">
                  <c:v>0.67774766437567235</c:v>
                </c:pt>
                <c:pt idx="165">
                  <c:v>0.68488417649010602</c:v>
                </c:pt>
                <c:pt idx="166">
                  <c:v>0.6918703472683132</c:v>
                </c:pt>
                <c:pt idx="167">
                  <c:v>0.69870827478861619</c:v>
                </c:pt>
                <c:pt idx="168">
                  <c:v>0.70540057685537971</c:v>
                </c:pt>
                <c:pt idx="169">
                  <c:v>0.71195027890018747</c:v>
                </c:pt>
                <c:pt idx="170">
                  <c:v>0.71836071655593436</c:v>
                </c:pt>
                <c:pt idx="171">
                  <c:v>0.7246354521630286</c:v>
                </c:pt>
                <c:pt idx="172">
                  <c:v>0.73077820412844896</c:v>
                </c:pt>
                <c:pt idx="173">
                  <c:v>0.73679278787960478</c:v>
                </c:pt>
                <c:pt idx="174">
                  <c:v>0.742683067092194</c:v>
                </c:pt>
                <c:pt idx="175">
                  <c:v>0.74845291388847668</c:v>
                </c:pt>
                <c:pt idx="176">
                  <c:v>0.75410617677121472</c:v>
                </c:pt>
                <c:pt idx="177">
                  <c:v>0.75964665515765017</c:v>
                </c:pt>
                <c:pt idx="178">
                  <c:v>0.76507807949186368</c:v>
                </c:pt>
                <c:pt idx="179">
                  <c:v>0.77040409603204474</c:v>
                </c:pt>
                <c:pt idx="180">
                  <c:v>0.77562825552459824</c:v>
                </c:pt>
                <c:pt idx="181">
                  <c:v>0.78075400508531367</c:v>
                </c:pt>
                <c:pt idx="182">
                  <c:v>0.78578468270668267</c:v>
                </c:pt>
                <c:pt idx="183">
                  <c:v>0.79072351389884643</c:v>
                </c:pt>
                <c:pt idx="184">
                  <c:v>0.79557361004944849</c:v>
                </c:pt>
                <c:pt idx="185">
                  <c:v>0.80033796815529434</c:v>
                </c:pt>
                <c:pt idx="186">
                  <c:v>0.80501947163690912</c:v>
                </c:pt>
                <c:pt idx="187">
                  <c:v>0.80962089199675868</c:v>
                </c:pt>
                <c:pt idx="188">
                  <c:v>0.81414489112400767</c:v>
                </c:pt>
                <c:pt idx="189">
                  <c:v>0.81859402408418214</c:v>
                </c:pt>
                <c:pt idx="190">
                  <c:v>0.82297074226187483</c:v>
                </c:pt>
                <c:pt idx="191">
                  <c:v>0.82727739674949463</c:v>
                </c:pt>
                <c:pt idx="192">
                  <c:v>0.83151624189574369</c:v>
                </c:pt>
                <c:pt idx="193">
                  <c:v>0.83568943894465231</c:v>
                </c:pt>
                <c:pt idx="194">
                  <c:v>0.83979905971016655</c:v>
                </c:pt>
                <c:pt idx="195">
                  <c:v>0.8438470902429519</c:v>
                </c:pt>
                <c:pt idx="196">
                  <c:v>0.84783543445564924</c:v>
                </c:pt>
                <c:pt idx="197">
                  <c:v>0.85176591768065824</c:v>
                </c:pt>
                <c:pt idx="198">
                  <c:v>0.85564029014090937</c:v>
                </c:pt>
                <c:pt idx="199">
                  <c:v>0.85946023031927299</c:v>
                </c:pt>
                <c:pt idx="200">
                  <c:v>0.86322734821645097</c:v>
                </c:pt>
                <c:pt idx="201">
                  <c:v>0.86694318849057117</c:v>
                </c:pt>
                <c:pt idx="202">
                  <c:v>0.87060923347440466</c:v>
                </c:pt>
                <c:pt idx="203">
                  <c:v>0.8742269060682748</c:v>
                </c:pt>
                <c:pt idx="204">
                  <c:v>0.87779757250841473</c:v>
                </c:pt>
                <c:pt idx="205">
                  <c:v>0.88132254501185137</c:v>
                </c:pt>
                <c:pt idx="206">
                  <c:v>0.88480308429990862</c:v>
                </c:pt>
                <c:pt idx="207">
                  <c:v>0.88824040200318577</c:v>
                </c:pt>
                <c:pt idx="208">
                  <c:v>0.8916356629514437</c:v>
                </c:pt>
                <c:pt idx="209">
                  <c:v>0.89498998735222546</c:v>
                </c:pt>
                <c:pt idx="210">
                  <c:v>0.89830445286232108</c:v>
                </c:pt>
                <c:pt idx="211">
                  <c:v>0.90158009655635196</c:v>
                </c:pt>
                <c:pt idx="212">
                  <c:v>0.90481791679684254</c:v>
                </c:pt>
                <c:pt idx="213">
                  <c:v>0.90801887501016254</c:v>
                </c:pt>
                <c:pt idx="214">
                  <c:v>0.91118389737270178</c:v>
                </c:pt>
                <c:pt idx="215">
                  <c:v>0.91431387641156503</c:v>
                </c:pt>
                <c:pt idx="216">
                  <c:v>0.91740967252398076</c:v>
                </c:pt>
                <c:pt idx="217">
                  <c:v>0.9204721154194957</c:v>
                </c:pt>
                <c:pt idx="218">
                  <c:v>0.92350200548888939</c:v>
                </c:pt>
                <c:pt idx="219">
                  <c:v>0.92650011510890062</c:v>
                </c:pt>
                <c:pt idx="220">
                  <c:v>0.92946718985498045</c:v>
                </c:pt>
                <c:pt idx="221">
                  <c:v>0.93240394970314511</c:v>
                </c:pt>
                <c:pt idx="222">
                  <c:v>0.93531109012203273</c:v>
                </c:pt>
                <c:pt idx="223">
                  <c:v>0.93818928313406624</c:v>
                </c:pt>
                <c:pt idx="224">
                  <c:v>0.94103917831879236</c:v>
                </c:pt>
                <c:pt idx="225">
                  <c:v>0.94386140376617789</c:v>
                </c:pt>
                <c:pt idx="226">
                  <c:v>0.94665656698256895</c:v>
                </c:pt>
                <c:pt idx="227">
                  <c:v>0.94942525575187309</c:v>
                </c:pt>
                <c:pt idx="228">
                  <c:v>0.95216803895439228</c:v>
                </c:pt>
                <c:pt idx="229">
                  <c:v>0.95488546734559321</c:v>
                </c:pt>
                <c:pt idx="230">
                  <c:v>0.95757807429698749</c:v>
                </c:pt>
                <c:pt idx="231">
                  <c:v>0.96024637650116274</c:v>
                </c:pt>
                <c:pt idx="232">
                  <c:v>0.96289087464289902</c:v>
                </c:pt>
                <c:pt idx="233">
                  <c:v>0.96551205403819373</c:v>
                </c:pt>
                <c:pt idx="234">
                  <c:v>0.96811038524291404</c:v>
                </c:pt>
                <c:pt idx="235">
                  <c:v>0.97068632463270155</c:v>
                </c:pt>
                <c:pt idx="236">
                  <c:v>0.97324031495565733</c:v>
                </c:pt>
                <c:pt idx="237">
                  <c:v>0.97577278585925509</c:v>
                </c:pt>
                <c:pt idx="238">
                  <c:v>0.97828415439283911</c:v>
                </c:pt>
                <c:pt idx="239">
                  <c:v>0.98077482548699635</c:v>
                </c:pt>
                <c:pt idx="240">
                  <c:v>0.98324519241100927</c:v>
                </c:pt>
                <c:pt idx="241">
                  <c:v>0.98569563720953435</c:v>
                </c:pt>
                <c:pt idx="242">
                  <c:v>0.98812653111958293</c:v>
                </c:pt>
                <c:pt idx="243">
                  <c:v>0.99053823496882076</c:v>
                </c:pt>
                <c:pt idx="244">
                  <c:v>0.99293109955614534</c:v>
                </c:pt>
                <c:pt idx="245">
                  <c:v>0.99530546601544556</c:v>
                </c:pt>
                <c:pt idx="246">
                  <c:v>0.9976616661633988</c:v>
                </c:pt>
                <c:pt idx="247">
                  <c:v>1.0000000000000049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1A-476B-B6BD-435878539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001752"/>
        <c:axId val="226337952"/>
      </c:lineChart>
      <c:catAx>
        <c:axId val="22500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337952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226337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01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85465573960187"/>
          <c:y val="3.8961088373945275E-2"/>
          <c:w val="0.80969526673730363"/>
          <c:h val="0.77142954980411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Cashflow!$B$92</c:f>
              <c:strCache>
                <c:ptCount val="1"/>
                <c:pt idx="0">
                  <c:v>Monthly</c:v>
                </c:pt>
              </c:strCache>
            </c:strRef>
          </c:tx>
          <c:spPr>
            <a:gradFill rotWithShape="0">
              <a:gsLst>
                <a:gs pos="0">
                  <a:srgbClr val="000080"/>
                </a:gs>
                <a:gs pos="50000">
                  <a:srgbClr val="FFFF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Cashflow!$C$36:$X$36</c:f>
              <c:numCache>
                <c:formatCode>mmm\ yy</c:formatCode>
                <c:ptCount val="2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  <c:pt idx="12">
                  <c:v>39264</c:v>
                </c:pt>
                <c:pt idx="13">
                  <c:v>39295</c:v>
                </c:pt>
                <c:pt idx="14">
                  <c:v>39326</c:v>
                </c:pt>
                <c:pt idx="15">
                  <c:v>39356</c:v>
                </c:pt>
                <c:pt idx="16">
                  <c:v>39387</c:v>
                </c:pt>
                <c:pt idx="17">
                  <c:v>39417</c:v>
                </c:pt>
                <c:pt idx="18">
                  <c:v>39448</c:v>
                </c:pt>
                <c:pt idx="19">
                  <c:v>39479</c:v>
                </c:pt>
                <c:pt idx="20">
                  <c:v>39508</c:v>
                </c:pt>
                <c:pt idx="21">
                  <c:v>39539</c:v>
                </c:pt>
              </c:numCache>
            </c:numRef>
          </c:cat>
          <c:val>
            <c:numRef>
              <c:f>Cashflow!$C$92:$X$92</c:f>
              <c:numCache>
                <c:formatCode>_-* #,##0_-;\-* #,##0_-;_-*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5-43DC-8930-269853DBD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6970296"/>
        <c:axId val="223316696"/>
      </c:barChart>
      <c:lineChart>
        <c:grouping val="standard"/>
        <c:varyColors val="0"/>
        <c:ser>
          <c:idx val="0"/>
          <c:order val="1"/>
          <c:tx>
            <c:strRef>
              <c:f>Cashflow!$B$93</c:f>
              <c:strCache>
                <c:ptCount val="1"/>
                <c:pt idx="0">
                  <c:v>Cumulative (£M)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val>
            <c:numRef>
              <c:f>Cashflow!$C$93:$X$93</c:f>
              <c:numCache>
                <c:formatCode>_-* #,##0.000_-;\-* #,##0.000_-;_-* "-"??_-;_-@_-</c:formatCode>
                <c:ptCount val="22"/>
                <c:pt idx="0" formatCode="_-* #,##0_-;\-* #,##0_-;_-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5-43DC-8930-269853DBD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18104"/>
        <c:axId val="225274704"/>
      </c:lineChart>
      <c:catAx>
        <c:axId val="226970296"/>
        <c:scaling>
          <c:orientation val="minMax"/>
        </c:scaling>
        <c:delete val="0"/>
        <c:axPos val="b"/>
        <c:numFmt formatCode="mmm\ 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316696"/>
        <c:crosses val="autoZero"/>
        <c:auto val="0"/>
        <c:lblAlgn val="ctr"/>
        <c:lblOffset val="100"/>
        <c:tickMarkSkip val="1"/>
        <c:noMultiLvlLbl val="0"/>
      </c:catAx>
      <c:valAx>
        <c:axId val="223316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Monthly Expenditure </a:t>
                </a:r>
              </a:p>
            </c:rich>
          </c:tx>
          <c:layout>
            <c:manualLayout>
              <c:xMode val="edge"/>
              <c:yMode val="edge"/>
              <c:x val="3.8898862956313611E-2"/>
              <c:y val="0.210389883082796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970296"/>
        <c:crosses val="autoZero"/>
        <c:crossBetween val="between"/>
      </c:valAx>
      <c:catAx>
        <c:axId val="225618104"/>
        <c:scaling>
          <c:orientation val="minMax"/>
        </c:scaling>
        <c:delete val="1"/>
        <c:axPos val="b"/>
        <c:majorTickMark val="out"/>
        <c:minorTickMark val="none"/>
        <c:tickLblPos val="none"/>
        <c:crossAx val="225274704"/>
        <c:crosses val="autoZero"/>
        <c:auto val="0"/>
        <c:lblAlgn val="ctr"/>
        <c:lblOffset val="100"/>
        <c:noMultiLvlLbl val="0"/>
      </c:catAx>
      <c:valAx>
        <c:axId val="2252747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Cumulative Expenditure £M </a:t>
                </a:r>
              </a:p>
            </c:rich>
          </c:tx>
          <c:layout>
            <c:manualLayout>
              <c:xMode val="edge"/>
              <c:yMode val="edge"/>
              <c:x val="0.96828303104840863"/>
              <c:y val="0.1480522207451342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61810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16</xdr:row>
      <xdr:rowOff>0</xdr:rowOff>
    </xdr:from>
    <xdr:to>
      <xdr:col>2</xdr:col>
      <xdr:colOff>819150</xdr:colOff>
      <xdr:row>16</xdr:row>
      <xdr:rowOff>190500</xdr:rowOff>
    </xdr:to>
    <xdr:sp macro="" textlink="">
      <xdr:nvSpPr>
        <xdr:cNvPr id="60417" name="Text Box 1">
          <a:extLst>
            <a:ext uri="{FF2B5EF4-FFF2-40B4-BE49-F238E27FC236}">
              <a16:creationId xmlns:a16="http://schemas.microsoft.com/office/drawing/2014/main" id="{00000000-0008-0000-0000-000001EC0000}"/>
            </a:ext>
          </a:extLst>
        </xdr:cNvPr>
        <xdr:cNvSpPr txBox="1">
          <a:spLocks noChangeArrowheads="1"/>
        </xdr:cNvSpPr>
      </xdr:nvSpPr>
      <xdr:spPr bwMode="auto">
        <a:xfrm>
          <a:off x="1990725" y="2276475"/>
          <a:ext cx="638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5</xdr:col>
      <xdr:colOff>247650</xdr:colOff>
      <xdr:row>16</xdr:row>
      <xdr:rowOff>0</xdr:rowOff>
    </xdr:from>
    <xdr:to>
      <xdr:col>6</xdr:col>
      <xdr:colOff>47625</xdr:colOff>
      <xdr:row>16</xdr:row>
      <xdr:rowOff>200025</xdr:rowOff>
    </xdr:to>
    <xdr:sp macro="" textlink="">
      <xdr:nvSpPr>
        <xdr:cNvPr id="60419" name="Text Box 3">
          <a:extLst>
            <a:ext uri="{FF2B5EF4-FFF2-40B4-BE49-F238E27FC236}">
              <a16:creationId xmlns:a16="http://schemas.microsoft.com/office/drawing/2014/main" id="{00000000-0008-0000-0000-000003EC0000}"/>
            </a:ext>
          </a:extLst>
        </xdr:cNvPr>
        <xdr:cNvSpPr txBox="1">
          <a:spLocks noChangeArrowheads="1"/>
        </xdr:cNvSpPr>
      </xdr:nvSpPr>
      <xdr:spPr bwMode="auto">
        <a:xfrm>
          <a:off x="4476750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6</xdr:col>
      <xdr:colOff>190500</xdr:colOff>
      <xdr:row>16</xdr:row>
      <xdr:rowOff>0</xdr:rowOff>
    </xdr:from>
    <xdr:to>
      <xdr:col>6</xdr:col>
      <xdr:colOff>800100</xdr:colOff>
      <xdr:row>16</xdr:row>
      <xdr:rowOff>200025</xdr:rowOff>
    </xdr:to>
    <xdr:sp macro="" textlink="">
      <xdr:nvSpPr>
        <xdr:cNvPr id="60420" name="Text Box 4">
          <a:extLst>
            <a:ext uri="{FF2B5EF4-FFF2-40B4-BE49-F238E27FC236}">
              <a16:creationId xmlns:a16="http://schemas.microsoft.com/office/drawing/2014/main" id="{00000000-0008-0000-0000-000004EC0000}"/>
            </a:ext>
          </a:extLst>
        </xdr:cNvPr>
        <xdr:cNvSpPr txBox="1">
          <a:spLocks noChangeArrowheads="1"/>
        </xdr:cNvSpPr>
      </xdr:nvSpPr>
      <xdr:spPr bwMode="auto">
        <a:xfrm>
          <a:off x="523875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7</xdr:col>
      <xdr:colOff>114300</xdr:colOff>
      <xdr:row>16</xdr:row>
      <xdr:rowOff>0</xdr:rowOff>
    </xdr:from>
    <xdr:to>
      <xdr:col>7</xdr:col>
      <xdr:colOff>723900</xdr:colOff>
      <xdr:row>16</xdr:row>
      <xdr:rowOff>200025</xdr:rowOff>
    </xdr:to>
    <xdr:sp macro="" textlink="">
      <xdr:nvSpPr>
        <xdr:cNvPr id="60421" name="Text Box 5">
          <a:extLst>
            <a:ext uri="{FF2B5EF4-FFF2-40B4-BE49-F238E27FC236}">
              <a16:creationId xmlns:a16="http://schemas.microsoft.com/office/drawing/2014/main" id="{00000000-0008-0000-0000-000005EC0000}"/>
            </a:ext>
          </a:extLst>
        </xdr:cNvPr>
        <xdr:cNvSpPr txBox="1">
          <a:spLocks noChangeArrowheads="1"/>
        </xdr:cNvSpPr>
      </xdr:nvSpPr>
      <xdr:spPr bwMode="auto">
        <a:xfrm>
          <a:off x="598170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9</xdr:col>
      <xdr:colOff>57150</xdr:colOff>
      <xdr:row>16</xdr:row>
      <xdr:rowOff>0</xdr:rowOff>
    </xdr:from>
    <xdr:to>
      <xdr:col>9</xdr:col>
      <xdr:colOff>676275</xdr:colOff>
      <xdr:row>16</xdr:row>
      <xdr:rowOff>200025</xdr:rowOff>
    </xdr:to>
    <xdr:sp macro="" textlink="">
      <xdr:nvSpPr>
        <xdr:cNvPr id="60422" name="Text Box 6">
          <a:extLst>
            <a:ext uri="{FF2B5EF4-FFF2-40B4-BE49-F238E27FC236}">
              <a16:creationId xmlns:a16="http://schemas.microsoft.com/office/drawing/2014/main" id="{00000000-0008-0000-0000-000006EC0000}"/>
            </a:ext>
          </a:extLst>
        </xdr:cNvPr>
        <xdr:cNvSpPr txBox="1">
          <a:spLocks noChangeArrowheads="1"/>
        </xdr:cNvSpPr>
      </xdr:nvSpPr>
      <xdr:spPr bwMode="auto">
        <a:xfrm>
          <a:off x="6838950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10</xdr:col>
      <xdr:colOff>76200</xdr:colOff>
      <xdr:row>16</xdr:row>
      <xdr:rowOff>9525</xdr:rowOff>
    </xdr:from>
    <xdr:to>
      <xdr:col>10</xdr:col>
      <xdr:colOff>695325</xdr:colOff>
      <xdr:row>16</xdr:row>
      <xdr:rowOff>209550</xdr:rowOff>
    </xdr:to>
    <xdr:sp macro="" textlink="">
      <xdr:nvSpPr>
        <xdr:cNvPr id="60423" name="Text Box 7">
          <a:extLst>
            <a:ext uri="{FF2B5EF4-FFF2-40B4-BE49-F238E27FC236}">
              <a16:creationId xmlns:a16="http://schemas.microsoft.com/office/drawing/2014/main" id="{00000000-0008-0000-0000-000007EC0000}"/>
            </a:ext>
          </a:extLst>
        </xdr:cNvPr>
        <xdr:cNvSpPr txBox="1">
          <a:spLocks noChangeArrowheads="1"/>
        </xdr:cNvSpPr>
      </xdr:nvSpPr>
      <xdr:spPr bwMode="auto">
        <a:xfrm>
          <a:off x="7543800" y="2286000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11</xdr:col>
      <xdr:colOff>104775</xdr:colOff>
      <xdr:row>16</xdr:row>
      <xdr:rowOff>0</xdr:rowOff>
    </xdr:from>
    <xdr:to>
      <xdr:col>11</xdr:col>
      <xdr:colOff>714375</xdr:colOff>
      <xdr:row>16</xdr:row>
      <xdr:rowOff>209550</xdr:rowOff>
    </xdr:to>
    <xdr:sp macro="" textlink="">
      <xdr:nvSpPr>
        <xdr:cNvPr id="60424" name="Text Box 8">
          <a:extLst>
            <a:ext uri="{FF2B5EF4-FFF2-40B4-BE49-F238E27FC236}">
              <a16:creationId xmlns:a16="http://schemas.microsoft.com/office/drawing/2014/main" id="{00000000-0008-0000-0000-000008EC0000}"/>
            </a:ext>
          </a:extLst>
        </xdr:cNvPr>
        <xdr:cNvSpPr txBox="1">
          <a:spLocks noChangeArrowheads="1"/>
        </xdr:cNvSpPr>
      </xdr:nvSpPr>
      <xdr:spPr bwMode="auto">
        <a:xfrm>
          <a:off x="8296275" y="2276475"/>
          <a:ext cx="6096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12</xdr:col>
      <xdr:colOff>171450</xdr:colOff>
      <xdr:row>16</xdr:row>
      <xdr:rowOff>0</xdr:rowOff>
    </xdr:from>
    <xdr:to>
      <xdr:col>12</xdr:col>
      <xdr:colOff>781050</xdr:colOff>
      <xdr:row>16</xdr:row>
      <xdr:rowOff>200025</xdr:rowOff>
    </xdr:to>
    <xdr:sp macro="" textlink="">
      <xdr:nvSpPr>
        <xdr:cNvPr id="60425" name="Text Box 9">
          <a:extLst>
            <a:ext uri="{FF2B5EF4-FFF2-40B4-BE49-F238E27FC236}">
              <a16:creationId xmlns:a16="http://schemas.microsoft.com/office/drawing/2014/main" id="{00000000-0008-0000-0000-000009EC0000}"/>
            </a:ext>
          </a:extLst>
        </xdr:cNvPr>
        <xdr:cNvSpPr txBox="1">
          <a:spLocks noChangeArrowheads="1"/>
        </xdr:cNvSpPr>
      </xdr:nvSpPr>
      <xdr:spPr bwMode="auto">
        <a:xfrm>
          <a:off x="923925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628650</xdr:colOff>
      <xdr:row>16</xdr:row>
      <xdr:rowOff>200025</xdr:rowOff>
    </xdr:to>
    <xdr:sp macro="" textlink="">
      <xdr:nvSpPr>
        <xdr:cNvPr id="60426" name="Text Box 10">
          <a:extLst>
            <a:ext uri="{FF2B5EF4-FFF2-40B4-BE49-F238E27FC236}">
              <a16:creationId xmlns:a16="http://schemas.microsoft.com/office/drawing/2014/main" id="{00000000-0008-0000-0000-00000AEC0000}"/>
            </a:ext>
          </a:extLst>
        </xdr:cNvPr>
        <xdr:cNvSpPr txBox="1">
          <a:spLocks noChangeArrowheads="1"/>
        </xdr:cNvSpPr>
      </xdr:nvSpPr>
      <xdr:spPr bwMode="auto">
        <a:xfrm>
          <a:off x="1082040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13</xdr:col>
      <xdr:colOff>171450</xdr:colOff>
      <xdr:row>16</xdr:row>
      <xdr:rowOff>0</xdr:rowOff>
    </xdr:from>
    <xdr:to>
      <xdr:col>13</xdr:col>
      <xdr:colOff>781050</xdr:colOff>
      <xdr:row>16</xdr:row>
      <xdr:rowOff>200025</xdr:rowOff>
    </xdr:to>
    <xdr:sp macro="" textlink="">
      <xdr:nvSpPr>
        <xdr:cNvPr id="60427" name="Text Box 11">
          <a:extLst>
            <a:ext uri="{FF2B5EF4-FFF2-40B4-BE49-F238E27FC236}">
              <a16:creationId xmlns:a16="http://schemas.microsoft.com/office/drawing/2014/main" id="{00000000-0008-0000-0000-00000BEC0000}"/>
            </a:ext>
          </a:extLst>
        </xdr:cNvPr>
        <xdr:cNvSpPr txBox="1">
          <a:spLocks noChangeArrowheads="1"/>
        </xdr:cNvSpPr>
      </xdr:nvSpPr>
      <xdr:spPr bwMode="auto">
        <a:xfrm>
          <a:off x="10048875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absolute">
    <xdr:from>
      <xdr:col>10</xdr:col>
      <xdr:colOff>542925</xdr:colOff>
      <xdr:row>2</xdr:row>
      <xdr:rowOff>28575</xdr:rowOff>
    </xdr:from>
    <xdr:to>
      <xdr:col>13</xdr:col>
      <xdr:colOff>742950</xdr:colOff>
      <xdr:row>6</xdr:row>
      <xdr:rowOff>9525</xdr:rowOff>
    </xdr:to>
    <xdr:pic>
      <xdr:nvPicPr>
        <xdr:cNvPr id="60703" name="Picture 14" descr="T&amp;Tlogo">
          <a:extLst>
            <a:ext uri="{FF2B5EF4-FFF2-40B4-BE49-F238E27FC236}">
              <a16:creationId xmlns:a16="http://schemas.microsoft.com/office/drawing/2014/main" id="{00000000-0008-0000-0000-00001FE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1831" b="27464"/>
        <a:stretch>
          <a:fillRect/>
        </a:stretch>
      </xdr:blipFill>
      <xdr:spPr bwMode="auto">
        <a:xfrm>
          <a:off x="8010525" y="209550"/>
          <a:ext cx="26098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16</xdr:row>
      <xdr:rowOff>0</xdr:rowOff>
    </xdr:from>
    <xdr:to>
      <xdr:col>4</xdr:col>
      <xdr:colOff>19050</xdr:colOff>
      <xdr:row>16</xdr:row>
      <xdr:rowOff>200025</xdr:rowOff>
    </xdr:to>
    <xdr:sp macro="" textlink="">
      <xdr:nvSpPr>
        <xdr:cNvPr id="60431" name="Text Box 15">
          <a:extLst>
            <a:ext uri="{FF2B5EF4-FFF2-40B4-BE49-F238E27FC236}">
              <a16:creationId xmlns:a16="http://schemas.microsoft.com/office/drawing/2014/main" id="{00000000-0008-0000-0000-00000FEC0000}"/>
            </a:ext>
          </a:extLst>
        </xdr:cNvPr>
        <xdr:cNvSpPr txBox="1">
          <a:spLocks noChangeArrowheads="1"/>
        </xdr:cNvSpPr>
      </xdr:nvSpPr>
      <xdr:spPr bwMode="auto">
        <a:xfrm>
          <a:off x="2905125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4</xdr:col>
      <xdr:colOff>190500</xdr:colOff>
      <xdr:row>16</xdr:row>
      <xdr:rowOff>0</xdr:rowOff>
    </xdr:from>
    <xdr:to>
      <xdr:col>5</xdr:col>
      <xdr:colOff>66675</xdr:colOff>
      <xdr:row>16</xdr:row>
      <xdr:rowOff>200025</xdr:rowOff>
    </xdr:to>
    <xdr:sp macro="" textlink="">
      <xdr:nvSpPr>
        <xdr:cNvPr id="60432" name="Text Box 16">
          <a:extLst>
            <a:ext uri="{FF2B5EF4-FFF2-40B4-BE49-F238E27FC236}">
              <a16:creationId xmlns:a16="http://schemas.microsoft.com/office/drawing/2014/main" id="{00000000-0008-0000-0000-000010EC0000}"/>
            </a:ext>
          </a:extLst>
        </xdr:cNvPr>
        <xdr:cNvSpPr txBox="1">
          <a:spLocks noChangeArrowheads="1"/>
        </xdr:cNvSpPr>
      </xdr:nvSpPr>
      <xdr:spPr bwMode="auto">
        <a:xfrm>
          <a:off x="3695700" y="2276475"/>
          <a:ext cx="600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16</xdr:row>
      <xdr:rowOff>0</xdr:rowOff>
    </xdr:from>
    <xdr:to>
      <xdr:col>2</xdr:col>
      <xdr:colOff>828675</xdr:colOff>
      <xdr:row>16</xdr:row>
      <xdr:rowOff>219075</xdr:rowOff>
    </xdr:to>
    <xdr:sp macro="" textlink="">
      <xdr:nvSpPr>
        <xdr:cNvPr id="61441" name="Text Box 1">
          <a:extLst>
            <a:ext uri="{FF2B5EF4-FFF2-40B4-BE49-F238E27FC236}">
              <a16:creationId xmlns:a16="http://schemas.microsoft.com/office/drawing/2014/main" id="{00000000-0008-0000-0100-000001F00000}"/>
            </a:ext>
          </a:extLst>
        </xdr:cNvPr>
        <xdr:cNvSpPr txBox="1">
          <a:spLocks noChangeArrowheads="1"/>
        </xdr:cNvSpPr>
      </xdr:nvSpPr>
      <xdr:spPr bwMode="auto">
        <a:xfrm>
          <a:off x="1971675" y="2276475"/>
          <a:ext cx="6667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5</xdr:col>
      <xdr:colOff>247650</xdr:colOff>
      <xdr:row>16</xdr:row>
      <xdr:rowOff>0</xdr:rowOff>
    </xdr:from>
    <xdr:to>
      <xdr:col>6</xdr:col>
      <xdr:colOff>47625</xdr:colOff>
      <xdr:row>16</xdr:row>
      <xdr:rowOff>200025</xdr:rowOff>
    </xdr:to>
    <xdr:sp macro="" textlink="">
      <xdr:nvSpPr>
        <xdr:cNvPr id="61443" name="Text Box 3">
          <a:extLst>
            <a:ext uri="{FF2B5EF4-FFF2-40B4-BE49-F238E27FC236}">
              <a16:creationId xmlns:a16="http://schemas.microsoft.com/office/drawing/2014/main" id="{00000000-0008-0000-0100-000003F00000}"/>
            </a:ext>
          </a:extLst>
        </xdr:cNvPr>
        <xdr:cNvSpPr txBox="1">
          <a:spLocks noChangeArrowheads="1"/>
        </xdr:cNvSpPr>
      </xdr:nvSpPr>
      <xdr:spPr bwMode="auto">
        <a:xfrm>
          <a:off x="4495800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6</xdr:col>
      <xdr:colOff>190500</xdr:colOff>
      <xdr:row>16</xdr:row>
      <xdr:rowOff>0</xdr:rowOff>
    </xdr:from>
    <xdr:to>
      <xdr:col>6</xdr:col>
      <xdr:colOff>800100</xdr:colOff>
      <xdr:row>16</xdr:row>
      <xdr:rowOff>200025</xdr:rowOff>
    </xdr:to>
    <xdr:sp macro="" textlink="">
      <xdr:nvSpPr>
        <xdr:cNvPr id="61444" name="Text Box 4">
          <a:extLst>
            <a:ext uri="{FF2B5EF4-FFF2-40B4-BE49-F238E27FC236}">
              <a16:creationId xmlns:a16="http://schemas.microsoft.com/office/drawing/2014/main" id="{00000000-0008-0000-0100-000004F00000}"/>
            </a:ext>
          </a:extLst>
        </xdr:cNvPr>
        <xdr:cNvSpPr txBox="1">
          <a:spLocks noChangeArrowheads="1"/>
        </xdr:cNvSpPr>
      </xdr:nvSpPr>
      <xdr:spPr bwMode="auto">
        <a:xfrm>
          <a:off x="525780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7</xdr:col>
      <xdr:colOff>114300</xdr:colOff>
      <xdr:row>16</xdr:row>
      <xdr:rowOff>0</xdr:rowOff>
    </xdr:from>
    <xdr:to>
      <xdr:col>8</xdr:col>
      <xdr:colOff>66675</xdr:colOff>
      <xdr:row>16</xdr:row>
      <xdr:rowOff>200025</xdr:rowOff>
    </xdr:to>
    <xdr:sp macro="" textlink="">
      <xdr:nvSpPr>
        <xdr:cNvPr id="61445" name="Text Box 5">
          <a:extLst>
            <a:ext uri="{FF2B5EF4-FFF2-40B4-BE49-F238E27FC236}">
              <a16:creationId xmlns:a16="http://schemas.microsoft.com/office/drawing/2014/main" id="{00000000-0008-0000-0100-000005F00000}"/>
            </a:ext>
          </a:extLst>
        </xdr:cNvPr>
        <xdr:cNvSpPr txBox="1">
          <a:spLocks noChangeArrowheads="1"/>
        </xdr:cNvSpPr>
      </xdr:nvSpPr>
      <xdr:spPr bwMode="auto">
        <a:xfrm>
          <a:off x="600075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9</xdr:col>
      <xdr:colOff>57150</xdr:colOff>
      <xdr:row>16</xdr:row>
      <xdr:rowOff>0</xdr:rowOff>
    </xdr:from>
    <xdr:to>
      <xdr:col>9</xdr:col>
      <xdr:colOff>676275</xdr:colOff>
      <xdr:row>16</xdr:row>
      <xdr:rowOff>200025</xdr:rowOff>
    </xdr:to>
    <xdr:sp macro="" textlink="">
      <xdr:nvSpPr>
        <xdr:cNvPr id="61446" name="Text Box 6">
          <a:extLst>
            <a:ext uri="{FF2B5EF4-FFF2-40B4-BE49-F238E27FC236}">
              <a16:creationId xmlns:a16="http://schemas.microsoft.com/office/drawing/2014/main" id="{00000000-0008-0000-0100-000006F00000}"/>
            </a:ext>
          </a:extLst>
        </xdr:cNvPr>
        <xdr:cNvSpPr txBox="1">
          <a:spLocks noChangeArrowheads="1"/>
        </xdr:cNvSpPr>
      </xdr:nvSpPr>
      <xdr:spPr bwMode="auto">
        <a:xfrm>
          <a:off x="6696075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10</xdr:col>
      <xdr:colOff>38100</xdr:colOff>
      <xdr:row>16</xdr:row>
      <xdr:rowOff>0</xdr:rowOff>
    </xdr:from>
    <xdr:to>
      <xdr:col>10</xdr:col>
      <xdr:colOff>657225</xdr:colOff>
      <xdr:row>16</xdr:row>
      <xdr:rowOff>200025</xdr:rowOff>
    </xdr:to>
    <xdr:sp macro="" textlink="">
      <xdr:nvSpPr>
        <xdr:cNvPr id="61447" name="Text Box 7">
          <a:extLst>
            <a:ext uri="{FF2B5EF4-FFF2-40B4-BE49-F238E27FC236}">
              <a16:creationId xmlns:a16="http://schemas.microsoft.com/office/drawing/2014/main" id="{00000000-0008-0000-0100-000007F00000}"/>
            </a:ext>
          </a:extLst>
        </xdr:cNvPr>
        <xdr:cNvSpPr txBox="1">
          <a:spLocks noChangeArrowheads="1"/>
        </xdr:cNvSpPr>
      </xdr:nvSpPr>
      <xdr:spPr bwMode="auto">
        <a:xfrm>
          <a:off x="7362825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11</xdr:col>
      <xdr:colOff>104775</xdr:colOff>
      <xdr:row>16</xdr:row>
      <xdr:rowOff>0</xdr:rowOff>
    </xdr:from>
    <xdr:to>
      <xdr:col>11</xdr:col>
      <xdr:colOff>714375</xdr:colOff>
      <xdr:row>16</xdr:row>
      <xdr:rowOff>209550</xdr:rowOff>
    </xdr:to>
    <xdr:sp macro="" textlink="">
      <xdr:nvSpPr>
        <xdr:cNvPr id="61448" name="Text Box 8">
          <a:extLst>
            <a:ext uri="{FF2B5EF4-FFF2-40B4-BE49-F238E27FC236}">
              <a16:creationId xmlns:a16="http://schemas.microsoft.com/office/drawing/2014/main" id="{00000000-0008-0000-0100-000008F00000}"/>
            </a:ext>
          </a:extLst>
        </xdr:cNvPr>
        <xdr:cNvSpPr txBox="1">
          <a:spLocks noChangeArrowheads="1"/>
        </xdr:cNvSpPr>
      </xdr:nvSpPr>
      <xdr:spPr bwMode="auto">
        <a:xfrm>
          <a:off x="8143875" y="2276475"/>
          <a:ext cx="6096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12</xdr:col>
      <xdr:colOff>171450</xdr:colOff>
      <xdr:row>16</xdr:row>
      <xdr:rowOff>0</xdr:rowOff>
    </xdr:from>
    <xdr:to>
      <xdr:col>12</xdr:col>
      <xdr:colOff>781050</xdr:colOff>
      <xdr:row>16</xdr:row>
      <xdr:rowOff>200025</xdr:rowOff>
    </xdr:to>
    <xdr:sp macro="" textlink="">
      <xdr:nvSpPr>
        <xdr:cNvPr id="61449" name="Text Box 9">
          <a:extLst>
            <a:ext uri="{FF2B5EF4-FFF2-40B4-BE49-F238E27FC236}">
              <a16:creationId xmlns:a16="http://schemas.microsoft.com/office/drawing/2014/main" id="{00000000-0008-0000-0100-000009F00000}"/>
            </a:ext>
          </a:extLst>
        </xdr:cNvPr>
        <xdr:cNvSpPr txBox="1">
          <a:spLocks noChangeArrowheads="1"/>
        </xdr:cNvSpPr>
      </xdr:nvSpPr>
      <xdr:spPr bwMode="auto">
        <a:xfrm>
          <a:off x="8963025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628650</xdr:colOff>
      <xdr:row>16</xdr:row>
      <xdr:rowOff>200025</xdr:rowOff>
    </xdr:to>
    <xdr:sp macro="" textlink="">
      <xdr:nvSpPr>
        <xdr:cNvPr id="61450" name="Text Box 10">
          <a:extLst>
            <a:ext uri="{FF2B5EF4-FFF2-40B4-BE49-F238E27FC236}">
              <a16:creationId xmlns:a16="http://schemas.microsoft.com/office/drawing/2014/main" id="{00000000-0008-0000-0100-00000AF00000}"/>
            </a:ext>
          </a:extLst>
        </xdr:cNvPr>
        <xdr:cNvSpPr txBox="1">
          <a:spLocks noChangeArrowheads="1"/>
        </xdr:cNvSpPr>
      </xdr:nvSpPr>
      <xdr:spPr bwMode="auto">
        <a:xfrm>
          <a:off x="10544175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13</xdr:col>
      <xdr:colOff>171450</xdr:colOff>
      <xdr:row>16</xdr:row>
      <xdr:rowOff>0</xdr:rowOff>
    </xdr:from>
    <xdr:to>
      <xdr:col>13</xdr:col>
      <xdr:colOff>781050</xdr:colOff>
      <xdr:row>16</xdr:row>
      <xdr:rowOff>200025</xdr:rowOff>
    </xdr:to>
    <xdr:sp macro="" textlink="">
      <xdr:nvSpPr>
        <xdr:cNvPr id="61451" name="Text Box 11">
          <a:extLst>
            <a:ext uri="{FF2B5EF4-FFF2-40B4-BE49-F238E27FC236}">
              <a16:creationId xmlns:a16="http://schemas.microsoft.com/office/drawing/2014/main" id="{00000000-0008-0000-0100-00000BF00000}"/>
            </a:ext>
          </a:extLst>
        </xdr:cNvPr>
        <xdr:cNvSpPr txBox="1">
          <a:spLocks noChangeArrowheads="1"/>
        </xdr:cNvSpPr>
      </xdr:nvSpPr>
      <xdr:spPr bwMode="auto">
        <a:xfrm>
          <a:off x="977265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3</xdr:col>
      <xdr:colOff>238125</xdr:colOff>
      <xdr:row>16</xdr:row>
      <xdr:rowOff>0</xdr:rowOff>
    </xdr:from>
    <xdr:to>
      <xdr:col>3</xdr:col>
      <xdr:colOff>819150</xdr:colOff>
      <xdr:row>16</xdr:row>
      <xdr:rowOff>190500</xdr:rowOff>
    </xdr:to>
    <xdr:sp macro="" textlink="">
      <xdr:nvSpPr>
        <xdr:cNvPr id="61452" name="Text Box 12">
          <a:extLst>
            <a:ext uri="{FF2B5EF4-FFF2-40B4-BE49-F238E27FC236}">
              <a16:creationId xmlns:a16="http://schemas.microsoft.com/office/drawing/2014/main" id="{00000000-0008-0000-0100-00000CF00000}"/>
            </a:ext>
          </a:extLst>
        </xdr:cNvPr>
        <xdr:cNvSpPr txBox="1">
          <a:spLocks noChangeArrowheads="1"/>
        </xdr:cNvSpPr>
      </xdr:nvSpPr>
      <xdr:spPr bwMode="auto">
        <a:xfrm>
          <a:off x="2895600" y="2276475"/>
          <a:ext cx="581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absolute">
    <xdr:from>
      <xdr:col>10</xdr:col>
      <xdr:colOff>438150</xdr:colOff>
      <xdr:row>2</xdr:row>
      <xdr:rowOff>9525</xdr:rowOff>
    </xdr:from>
    <xdr:to>
      <xdr:col>13</xdr:col>
      <xdr:colOff>771525</xdr:colOff>
      <xdr:row>5</xdr:row>
      <xdr:rowOff>142875</xdr:rowOff>
    </xdr:to>
    <xdr:pic>
      <xdr:nvPicPr>
        <xdr:cNvPr id="61727" name="Picture 13" descr="T&amp;Tlogo">
          <a:extLst>
            <a:ext uri="{FF2B5EF4-FFF2-40B4-BE49-F238E27FC236}">
              <a16:creationId xmlns:a16="http://schemas.microsoft.com/office/drawing/2014/main" id="{00000000-0008-0000-0100-00001FF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1831" b="27464"/>
        <a:stretch>
          <a:fillRect/>
        </a:stretch>
      </xdr:blipFill>
      <xdr:spPr bwMode="auto">
        <a:xfrm>
          <a:off x="7762875" y="190500"/>
          <a:ext cx="26098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16</xdr:row>
      <xdr:rowOff>0</xdr:rowOff>
    </xdr:from>
    <xdr:to>
      <xdr:col>5</xdr:col>
      <xdr:colOff>47625</xdr:colOff>
      <xdr:row>16</xdr:row>
      <xdr:rowOff>200025</xdr:rowOff>
    </xdr:to>
    <xdr:sp macro="" textlink="">
      <xdr:nvSpPr>
        <xdr:cNvPr id="61455" name="Text Box 15">
          <a:extLst>
            <a:ext uri="{FF2B5EF4-FFF2-40B4-BE49-F238E27FC236}">
              <a16:creationId xmlns:a16="http://schemas.microsoft.com/office/drawing/2014/main" id="{00000000-0008-0000-0100-00000FF00000}"/>
            </a:ext>
          </a:extLst>
        </xdr:cNvPr>
        <xdr:cNvSpPr txBox="1">
          <a:spLocks noChangeArrowheads="1"/>
        </xdr:cNvSpPr>
      </xdr:nvSpPr>
      <xdr:spPr bwMode="auto">
        <a:xfrm>
          <a:off x="3695700" y="2276475"/>
          <a:ext cx="600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16</xdr:row>
      <xdr:rowOff>0</xdr:rowOff>
    </xdr:from>
    <xdr:to>
      <xdr:col>7</xdr:col>
      <xdr:colOff>47625</xdr:colOff>
      <xdr:row>16</xdr:row>
      <xdr:rowOff>200025</xdr:rowOff>
    </xdr:to>
    <xdr:sp macro="" textlink="">
      <xdr:nvSpPr>
        <xdr:cNvPr id="62467" name="Text Box 3">
          <a:extLst>
            <a:ext uri="{FF2B5EF4-FFF2-40B4-BE49-F238E27FC236}">
              <a16:creationId xmlns:a16="http://schemas.microsoft.com/office/drawing/2014/main" id="{00000000-0008-0000-0200-000003F40000}"/>
            </a:ext>
          </a:extLst>
        </xdr:cNvPr>
        <xdr:cNvSpPr txBox="1">
          <a:spLocks noChangeArrowheads="1"/>
        </xdr:cNvSpPr>
      </xdr:nvSpPr>
      <xdr:spPr bwMode="auto">
        <a:xfrm>
          <a:off x="4476750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723900</xdr:colOff>
      <xdr:row>16</xdr:row>
      <xdr:rowOff>200025</xdr:rowOff>
    </xdr:to>
    <xdr:sp macro="" textlink="">
      <xdr:nvSpPr>
        <xdr:cNvPr id="62469" name="Text Box 5">
          <a:extLst>
            <a:ext uri="{FF2B5EF4-FFF2-40B4-BE49-F238E27FC236}">
              <a16:creationId xmlns:a16="http://schemas.microsoft.com/office/drawing/2014/main" id="{00000000-0008-0000-0200-000005F40000}"/>
            </a:ext>
          </a:extLst>
        </xdr:cNvPr>
        <xdr:cNvSpPr txBox="1">
          <a:spLocks noChangeArrowheads="1"/>
        </xdr:cNvSpPr>
      </xdr:nvSpPr>
      <xdr:spPr bwMode="auto">
        <a:xfrm>
          <a:off x="598170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Formulae</a:t>
          </a:r>
        </a:p>
      </xdr:txBody>
    </xdr:sp>
    <xdr:clientData fPrintsWithSheet="0"/>
  </xdr:twoCellAnchor>
  <xdr:twoCellAnchor editAs="oneCell">
    <xdr:from>
      <xdr:col>12</xdr:col>
      <xdr:colOff>104775</xdr:colOff>
      <xdr:row>16</xdr:row>
      <xdr:rowOff>0</xdr:rowOff>
    </xdr:from>
    <xdr:to>
      <xdr:col>12</xdr:col>
      <xdr:colOff>714375</xdr:colOff>
      <xdr:row>16</xdr:row>
      <xdr:rowOff>209550</xdr:rowOff>
    </xdr:to>
    <xdr:sp macro="" textlink="">
      <xdr:nvSpPr>
        <xdr:cNvPr id="62472" name="Text Box 8">
          <a:extLst>
            <a:ext uri="{FF2B5EF4-FFF2-40B4-BE49-F238E27FC236}">
              <a16:creationId xmlns:a16="http://schemas.microsoft.com/office/drawing/2014/main" id="{00000000-0008-0000-0200-000008F40000}"/>
            </a:ext>
          </a:extLst>
        </xdr:cNvPr>
        <xdr:cNvSpPr txBox="1">
          <a:spLocks noChangeArrowheads="1"/>
        </xdr:cNvSpPr>
      </xdr:nvSpPr>
      <xdr:spPr bwMode="auto">
        <a:xfrm>
          <a:off x="8496300" y="2276475"/>
          <a:ext cx="6096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Formulae</a:t>
          </a:r>
        </a:p>
      </xdr:txBody>
    </xdr:sp>
    <xdr:clientData fPrintsWithSheet="0"/>
  </xdr:twoCellAnchor>
  <xdr:twoCellAnchor editAs="oneCell">
    <xdr:from>
      <xdr:col>13</xdr:col>
      <xdr:colOff>171450</xdr:colOff>
      <xdr:row>16</xdr:row>
      <xdr:rowOff>0</xdr:rowOff>
    </xdr:from>
    <xdr:to>
      <xdr:col>13</xdr:col>
      <xdr:colOff>781050</xdr:colOff>
      <xdr:row>16</xdr:row>
      <xdr:rowOff>200025</xdr:rowOff>
    </xdr:to>
    <xdr:sp macro="" textlink="">
      <xdr:nvSpPr>
        <xdr:cNvPr id="62473" name="Text Box 9">
          <a:extLst>
            <a:ext uri="{FF2B5EF4-FFF2-40B4-BE49-F238E27FC236}">
              <a16:creationId xmlns:a16="http://schemas.microsoft.com/office/drawing/2014/main" id="{00000000-0008-0000-0200-000009F40000}"/>
            </a:ext>
          </a:extLst>
        </xdr:cNvPr>
        <xdr:cNvSpPr txBox="1">
          <a:spLocks noChangeArrowheads="1"/>
        </xdr:cNvSpPr>
      </xdr:nvSpPr>
      <xdr:spPr bwMode="auto">
        <a:xfrm>
          <a:off x="9382125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Formulae</a:t>
          </a:r>
        </a:p>
      </xdr:txBody>
    </xdr:sp>
    <xdr:clientData fPrintsWithSheet="0"/>
  </xdr:twoCellAnchor>
  <xdr:twoCellAnchor editAs="oneCell">
    <xdr:from>
      <xdr:col>14</xdr:col>
      <xdr:colOff>171450</xdr:colOff>
      <xdr:row>16</xdr:row>
      <xdr:rowOff>0</xdr:rowOff>
    </xdr:from>
    <xdr:to>
      <xdr:col>14</xdr:col>
      <xdr:colOff>781050</xdr:colOff>
      <xdr:row>16</xdr:row>
      <xdr:rowOff>200025</xdr:rowOff>
    </xdr:to>
    <xdr:sp macro="" textlink="">
      <xdr:nvSpPr>
        <xdr:cNvPr id="62475" name="Text Box 11">
          <a:extLst>
            <a:ext uri="{FF2B5EF4-FFF2-40B4-BE49-F238E27FC236}">
              <a16:creationId xmlns:a16="http://schemas.microsoft.com/office/drawing/2014/main" id="{00000000-0008-0000-0200-00000BF40000}"/>
            </a:ext>
          </a:extLst>
        </xdr:cNvPr>
        <xdr:cNvSpPr txBox="1">
          <a:spLocks noChangeArrowheads="1"/>
        </xdr:cNvSpPr>
      </xdr:nvSpPr>
      <xdr:spPr bwMode="auto">
        <a:xfrm>
          <a:off x="1019175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Formulae</a:t>
          </a:r>
        </a:p>
      </xdr:txBody>
    </xdr:sp>
    <xdr:clientData fPrintsWithSheet="0"/>
  </xdr:twoCellAnchor>
  <xdr:twoCellAnchor editAs="oneCell">
    <xdr:from>
      <xdr:col>3</xdr:col>
      <xdr:colOff>247650</xdr:colOff>
      <xdr:row>16</xdr:row>
      <xdr:rowOff>0</xdr:rowOff>
    </xdr:from>
    <xdr:to>
      <xdr:col>4</xdr:col>
      <xdr:colOff>19050</xdr:colOff>
      <xdr:row>16</xdr:row>
      <xdr:rowOff>200025</xdr:rowOff>
    </xdr:to>
    <xdr:sp macro="" textlink="">
      <xdr:nvSpPr>
        <xdr:cNvPr id="62478" name="Text Box 14">
          <a:extLst>
            <a:ext uri="{FF2B5EF4-FFF2-40B4-BE49-F238E27FC236}">
              <a16:creationId xmlns:a16="http://schemas.microsoft.com/office/drawing/2014/main" id="{00000000-0008-0000-0200-00000EF40000}"/>
            </a:ext>
          </a:extLst>
        </xdr:cNvPr>
        <xdr:cNvSpPr txBox="1">
          <a:spLocks noChangeArrowheads="1"/>
        </xdr:cNvSpPr>
      </xdr:nvSpPr>
      <xdr:spPr bwMode="auto">
        <a:xfrm>
          <a:off x="2047875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Formulae</a:t>
          </a:r>
        </a:p>
      </xdr:txBody>
    </xdr:sp>
    <xdr:clientData fPrintsWithSheet="0"/>
  </xdr:twoCellAnchor>
  <xdr:twoCellAnchor editAs="oneCell">
    <xdr:from>
      <xdr:col>4</xdr:col>
      <xdr:colOff>247650</xdr:colOff>
      <xdr:row>16</xdr:row>
      <xdr:rowOff>0</xdr:rowOff>
    </xdr:from>
    <xdr:to>
      <xdr:col>5</xdr:col>
      <xdr:colOff>19050</xdr:colOff>
      <xdr:row>16</xdr:row>
      <xdr:rowOff>200025</xdr:rowOff>
    </xdr:to>
    <xdr:sp macro="" textlink="">
      <xdr:nvSpPr>
        <xdr:cNvPr id="62479" name="Text Box 15">
          <a:extLst>
            <a:ext uri="{FF2B5EF4-FFF2-40B4-BE49-F238E27FC236}">
              <a16:creationId xmlns:a16="http://schemas.microsoft.com/office/drawing/2014/main" id="{00000000-0008-0000-0200-00000FF40000}"/>
            </a:ext>
          </a:extLst>
        </xdr:cNvPr>
        <xdr:cNvSpPr txBox="1">
          <a:spLocks noChangeArrowheads="1"/>
        </xdr:cNvSpPr>
      </xdr:nvSpPr>
      <xdr:spPr bwMode="auto">
        <a:xfrm>
          <a:off x="2895600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Formulae</a:t>
          </a:r>
        </a:p>
      </xdr:txBody>
    </xdr:sp>
    <xdr:clientData fPrintsWithSheet="0"/>
  </xdr:twoCellAnchor>
  <xdr:twoCellAnchor editAs="oneCell">
    <xdr:from>
      <xdr:col>7</xdr:col>
      <xdr:colOff>247650</xdr:colOff>
      <xdr:row>16</xdr:row>
      <xdr:rowOff>0</xdr:rowOff>
    </xdr:from>
    <xdr:to>
      <xdr:col>8</xdr:col>
      <xdr:colOff>47625</xdr:colOff>
      <xdr:row>16</xdr:row>
      <xdr:rowOff>200025</xdr:rowOff>
    </xdr:to>
    <xdr:sp macro="" textlink="">
      <xdr:nvSpPr>
        <xdr:cNvPr id="62481" name="Text Box 17">
          <a:extLst>
            <a:ext uri="{FF2B5EF4-FFF2-40B4-BE49-F238E27FC236}">
              <a16:creationId xmlns:a16="http://schemas.microsoft.com/office/drawing/2014/main" id="{00000000-0008-0000-0200-000011F40000}"/>
            </a:ext>
          </a:extLst>
        </xdr:cNvPr>
        <xdr:cNvSpPr txBox="1">
          <a:spLocks noChangeArrowheads="1"/>
        </xdr:cNvSpPr>
      </xdr:nvSpPr>
      <xdr:spPr bwMode="auto">
        <a:xfrm>
          <a:off x="5295900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10</xdr:col>
      <xdr:colOff>247650</xdr:colOff>
      <xdr:row>16</xdr:row>
      <xdr:rowOff>0</xdr:rowOff>
    </xdr:from>
    <xdr:to>
      <xdr:col>10</xdr:col>
      <xdr:colOff>866775</xdr:colOff>
      <xdr:row>16</xdr:row>
      <xdr:rowOff>200025</xdr:rowOff>
    </xdr:to>
    <xdr:sp macro="" textlink="">
      <xdr:nvSpPr>
        <xdr:cNvPr id="62482" name="Text Box 18">
          <a:extLst>
            <a:ext uri="{FF2B5EF4-FFF2-40B4-BE49-F238E27FC236}">
              <a16:creationId xmlns:a16="http://schemas.microsoft.com/office/drawing/2014/main" id="{00000000-0008-0000-0200-000012F40000}"/>
            </a:ext>
          </a:extLst>
        </xdr:cNvPr>
        <xdr:cNvSpPr txBox="1">
          <a:spLocks noChangeArrowheads="1"/>
        </xdr:cNvSpPr>
      </xdr:nvSpPr>
      <xdr:spPr bwMode="auto">
        <a:xfrm>
          <a:off x="7048500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11</xdr:col>
      <xdr:colOff>247650</xdr:colOff>
      <xdr:row>16</xdr:row>
      <xdr:rowOff>0</xdr:rowOff>
    </xdr:from>
    <xdr:to>
      <xdr:col>12</xdr:col>
      <xdr:colOff>152400</xdr:colOff>
      <xdr:row>16</xdr:row>
      <xdr:rowOff>200025</xdr:rowOff>
    </xdr:to>
    <xdr:sp macro="" textlink="">
      <xdr:nvSpPr>
        <xdr:cNvPr id="62483" name="Text Box 19">
          <a:extLst>
            <a:ext uri="{FF2B5EF4-FFF2-40B4-BE49-F238E27FC236}">
              <a16:creationId xmlns:a16="http://schemas.microsoft.com/office/drawing/2014/main" id="{00000000-0008-0000-0200-000013F40000}"/>
            </a:ext>
          </a:extLst>
        </xdr:cNvPr>
        <xdr:cNvSpPr txBox="1">
          <a:spLocks noChangeArrowheads="1"/>
        </xdr:cNvSpPr>
      </xdr:nvSpPr>
      <xdr:spPr bwMode="auto">
        <a:xfrm>
          <a:off x="7924800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16</xdr:col>
      <xdr:colOff>28575</xdr:colOff>
      <xdr:row>16</xdr:row>
      <xdr:rowOff>0</xdr:rowOff>
    </xdr:from>
    <xdr:to>
      <xdr:col>16</xdr:col>
      <xdr:colOff>647700</xdr:colOff>
      <xdr:row>16</xdr:row>
      <xdr:rowOff>200025</xdr:rowOff>
    </xdr:to>
    <xdr:sp macro="" textlink="">
      <xdr:nvSpPr>
        <xdr:cNvPr id="62484" name="Text Box 20">
          <a:extLst>
            <a:ext uri="{FF2B5EF4-FFF2-40B4-BE49-F238E27FC236}">
              <a16:creationId xmlns:a16="http://schemas.microsoft.com/office/drawing/2014/main" id="{00000000-0008-0000-0200-000014F40000}"/>
            </a:ext>
          </a:extLst>
        </xdr:cNvPr>
        <xdr:cNvSpPr txBox="1">
          <a:spLocks noChangeArrowheads="1"/>
        </xdr:cNvSpPr>
      </xdr:nvSpPr>
      <xdr:spPr bwMode="auto">
        <a:xfrm>
          <a:off x="10953750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absolute">
    <xdr:from>
      <xdr:col>11</xdr:col>
      <xdr:colOff>390525</xdr:colOff>
      <xdr:row>2</xdr:row>
      <xdr:rowOff>0</xdr:rowOff>
    </xdr:from>
    <xdr:to>
      <xdr:col>14</xdr:col>
      <xdr:colOff>657225</xdr:colOff>
      <xdr:row>5</xdr:row>
      <xdr:rowOff>133350</xdr:rowOff>
    </xdr:to>
    <xdr:pic>
      <xdr:nvPicPr>
        <xdr:cNvPr id="62780" name="Picture 21" descr="T&amp;Tlogo">
          <a:extLst>
            <a:ext uri="{FF2B5EF4-FFF2-40B4-BE49-F238E27FC236}">
              <a16:creationId xmlns:a16="http://schemas.microsoft.com/office/drawing/2014/main" id="{00000000-0008-0000-0200-00003CF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1831" b="27464"/>
        <a:stretch>
          <a:fillRect/>
        </a:stretch>
      </xdr:blipFill>
      <xdr:spPr bwMode="auto">
        <a:xfrm>
          <a:off x="8067675" y="180975"/>
          <a:ext cx="26098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16</xdr:row>
      <xdr:rowOff>0</xdr:rowOff>
    </xdr:from>
    <xdr:to>
      <xdr:col>5</xdr:col>
      <xdr:colOff>28575</xdr:colOff>
      <xdr:row>16</xdr:row>
      <xdr:rowOff>200025</xdr:rowOff>
    </xdr:to>
    <xdr:sp macro="" textlink="">
      <xdr:nvSpPr>
        <xdr:cNvPr id="62486" name="Text Box 22">
          <a:extLst>
            <a:ext uri="{FF2B5EF4-FFF2-40B4-BE49-F238E27FC236}">
              <a16:creationId xmlns:a16="http://schemas.microsoft.com/office/drawing/2014/main" id="{00000000-0008-0000-0200-000016F40000}"/>
            </a:ext>
          </a:extLst>
        </xdr:cNvPr>
        <xdr:cNvSpPr txBox="1">
          <a:spLocks noChangeArrowheads="1"/>
        </xdr:cNvSpPr>
      </xdr:nvSpPr>
      <xdr:spPr bwMode="auto">
        <a:xfrm>
          <a:off x="2895600" y="2276475"/>
          <a:ext cx="628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5</xdr:col>
      <xdr:colOff>247650</xdr:colOff>
      <xdr:row>16</xdr:row>
      <xdr:rowOff>0</xdr:rowOff>
    </xdr:from>
    <xdr:to>
      <xdr:col>6</xdr:col>
      <xdr:colOff>142875</xdr:colOff>
      <xdr:row>16</xdr:row>
      <xdr:rowOff>200025</xdr:rowOff>
    </xdr:to>
    <xdr:sp macro="" textlink="">
      <xdr:nvSpPr>
        <xdr:cNvPr id="62488" name="Text Box 24">
          <a:extLst>
            <a:ext uri="{FF2B5EF4-FFF2-40B4-BE49-F238E27FC236}">
              <a16:creationId xmlns:a16="http://schemas.microsoft.com/office/drawing/2014/main" id="{00000000-0008-0000-0200-000018F40000}"/>
            </a:ext>
          </a:extLst>
        </xdr:cNvPr>
        <xdr:cNvSpPr txBox="1">
          <a:spLocks noChangeArrowheads="1"/>
        </xdr:cNvSpPr>
      </xdr:nvSpPr>
      <xdr:spPr bwMode="auto">
        <a:xfrm>
          <a:off x="3743325" y="2276475"/>
          <a:ext cx="628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16</xdr:row>
      <xdr:rowOff>0</xdr:rowOff>
    </xdr:from>
    <xdr:to>
      <xdr:col>2</xdr:col>
      <xdr:colOff>866775</xdr:colOff>
      <xdr:row>16</xdr:row>
      <xdr:rowOff>190500</xdr:rowOff>
    </xdr:to>
    <xdr:sp macro="" textlink="">
      <xdr:nvSpPr>
        <xdr:cNvPr id="63511" name="Text Box 23">
          <a:extLst>
            <a:ext uri="{FF2B5EF4-FFF2-40B4-BE49-F238E27FC236}">
              <a16:creationId xmlns:a16="http://schemas.microsoft.com/office/drawing/2014/main" id="{00000000-0008-0000-0300-000017F80000}"/>
            </a:ext>
          </a:extLst>
        </xdr:cNvPr>
        <xdr:cNvSpPr txBox="1">
          <a:spLocks noChangeArrowheads="1"/>
        </xdr:cNvSpPr>
      </xdr:nvSpPr>
      <xdr:spPr bwMode="auto">
        <a:xfrm>
          <a:off x="2038350" y="2276475"/>
          <a:ext cx="638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5</xdr:col>
      <xdr:colOff>247650</xdr:colOff>
      <xdr:row>16</xdr:row>
      <xdr:rowOff>0</xdr:rowOff>
    </xdr:from>
    <xdr:to>
      <xdr:col>5</xdr:col>
      <xdr:colOff>866775</xdr:colOff>
      <xdr:row>16</xdr:row>
      <xdr:rowOff>200025</xdr:rowOff>
    </xdr:to>
    <xdr:sp macro="" textlink="">
      <xdr:nvSpPr>
        <xdr:cNvPr id="63513" name="Text Box 25">
          <a:extLst>
            <a:ext uri="{FF2B5EF4-FFF2-40B4-BE49-F238E27FC236}">
              <a16:creationId xmlns:a16="http://schemas.microsoft.com/office/drawing/2014/main" id="{00000000-0008-0000-0300-000019F80000}"/>
            </a:ext>
          </a:extLst>
        </xdr:cNvPr>
        <xdr:cNvSpPr txBox="1">
          <a:spLocks noChangeArrowheads="1"/>
        </xdr:cNvSpPr>
      </xdr:nvSpPr>
      <xdr:spPr bwMode="auto">
        <a:xfrm>
          <a:off x="4524375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6</xdr:col>
      <xdr:colOff>190500</xdr:colOff>
      <xdr:row>16</xdr:row>
      <xdr:rowOff>0</xdr:rowOff>
    </xdr:from>
    <xdr:to>
      <xdr:col>6</xdr:col>
      <xdr:colOff>800100</xdr:colOff>
      <xdr:row>16</xdr:row>
      <xdr:rowOff>200025</xdr:rowOff>
    </xdr:to>
    <xdr:sp macro="" textlink="">
      <xdr:nvSpPr>
        <xdr:cNvPr id="63514" name="Text Box 26">
          <a:extLst>
            <a:ext uri="{FF2B5EF4-FFF2-40B4-BE49-F238E27FC236}">
              <a16:creationId xmlns:a16="http://schemas.microsoft.com/office/drawing/2014/main" id="{00000000-0008-0000-0300-00001AF80000}"/>
            </a:ext>
          </a:extLst>
        </xdr:cNvPr>
        <xdr:cNvSpPr txBox="1">
          <a:spLocks noChangeArrowheads="1"/>
        </xdr:cNvSpPr>
      </xdr:nvSpPr>
      <xdr:spPr bwMode="auto">
        <a:xfrm>
          <a:off x="554355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10</xdr:col>
      <xdr:colOff>38100</xdr:colOff>
      <xdr:row>16</xdr:row>
      <xdr:rowOff>0</xdr:rowOff>
    </xdr:from>
    <xdr:to>
      <xdr:col>11</xdr:col>
      <xdr:colOff>619125</xdr:colOff>
      <xdr:row>16</xdr:row>
      <xdr:rowOff>200025</xdr:rowOff>
    </xdr:to>
    <xdr:sp macro="" textlink="">
      <xdr:nvSpPr>
        <xdr:cNvPr id="63517" name="Text Box 29">
          <a:extLst>
            <a:ext uri="{FF2B5EF4-FFF2-40B4-BE49-F238E27FC236}">
              <a16:creationId xmlns:a16="http://schemas.microsoft.com/office/drawing/2014/main" id="{00000000-0008-0000-0300-00001DF80000}"/>
            </a:ext>
          </a:extLst>
        </xdr:cNvPr>
        <xdr:cNvSpPr txBox="1">
          <a:spLocks noChangeArrowheads="1"/>
        </xdr:cNvSpPr>
      </xdr:nvSpPr>
      <xdr:spPr bwMode="auto">
        <a:xfrm>
          <a:off x="8515350" y="2276475"/>
          <a:ext cx="619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12</xdr:col>
      <xdr:colOff>171450</xdr:colOff>
      <xdr:row>16</xdr:row>
      <xdr:rowOff>0</xdr:rowOff>
    </xdr:from>
    <xdr:to>
      <xdr:col>12</xdr:col>
      <xdr:colOff>781050</xdr:colOff>
      <xdr:row>16</xdr:row>
      <xdr:rowOff>200025</xdr:rowOff>
    </xdr:to>
    <xdr:sp macro="" textlink="">
      <xdr:nvSpPr>
        <xdr:cNvPr id="63519" name="Text Box 31">
          <a:extLst>
            <a:ext uri="{FF2B5EF4-FFF2-40B4-BE49-F238E27FC236}">
              <a16:creationId xmlns:a16="http://schemas.microsoft.com/office/drawing/2014/main" id="{00000000-0008-0000-0300-00001FF80000}"/>
            </a:ext>
          </a:extLst>
        </xdr:cNvPr>
        <xdr:cNvSpPr txBox="1">
          <a:spLocks noChangeArrowheads="1"/>
        </xdr:cNvSpPr>
      </xdr:nvSpPr>
      <xdr:spPr bwMode="auto">
        <a:xfrm>
          <a:off x="963930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Formulae</a:t>
          </a:r>
        </a:p>
      </xdr:txBody>
    </xdr:sp>
    <xdr:clientData fPrintsWithSheet="0"/>
  </xdr:twoCellAnchor>
  <xdr:twoCellAnchor editAs="oneCell">
    <xdr:from>
      <xdr:col>15</xdr:col>
      <xdr:colOff>304800</xdr:colOff>
      <xdr:row>16</xdr:row>
      <xdr:rowOff>0</xdr:rowOff>
    </xdr:from>
    <xdr:to>
      <xdr:col>16</xdr:col>
      <xdr:colOff>9525</xdr:colOff>
      <xdr:row>16</xdr:row>
      <xdr:rowOff>200025</xdr:rowOff>
    </xdr:to>
    <xdr:sp macro="" textlink="">
      <xdr:nvSpPr>
        <xdr:cNvPr id="63520" name="Text Box 32">
          <a:extLst>
            <a:ext uri="{FF2B5EF4-FFF2-40B4-BE49-F238E27FC236}">
              <a16:creationId xmlns:a16="http://schemas.microsoft.com/office/drawing/2014/main" id="{00000000-0008-0000-0300-000020F80000}"/>
            </a:ext>
          </a:extLst>
        </xdr:cNvPr>
        <xdr:cNvSpPr txBox="1">
          <a:spLocks noChangeArrowheads="1"/>
        </xdr:cNvSpPr>
      </xdr:nvSpPr>
      <xdr:spPr bwMode="auto">
        <a:xfrm>
          <a:off x="11934825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oneCell">
    <xdr:from>
      <xdr:col>13</xdr:col>
      <xdr:colOff>171450</xdr:colOff>
      <xdr:row>16</xdr:row>
      <xdr:rowOff>0</xdr:rowOff>
    </xdr:from>
    <xdr:to>
      <xdr:col>13</xdr:col>
      <xdr:colOff>781050</xdr:colOff>
      <xdr:row>16</xdr:row>
      <xdr:rowOff>200025</xdr:rowOff>
    </xdr:to>
    <xdr:sp macro="" textlink="">
      <xdr:nvSpPr>
        <xdr:cNvPr id="63521" name="Text Box 33">
          <a:extLst>
            <a:ext uri="{FF2B5EF4-FFF2-40B4-BE49-F238E27FC236}">
              <a16:creationId xmlns:a16="http://schemas.microsoft.com/office/drawing/2014/main" id="{00000000-0008-0000-0300-000021F80000}"/>
            </a:ext>
          </a:extLst>
        </xdr:cNvPr>
        <xdr:cNvSpPr txBox="1">
          <a:spLocks noChangeArrowheads="1"/>
        </xdr:cNvSpPr>
      </xdr:nvSpPr>
      <xdr:spPr bwMode="auto">
        <a:xfrm>
          <a:off x="10677525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Formulae</a:t>
          </a:r>
        </a:p>
      </xdr:txBody>
    </xdr:sp>
    <xdr:clientData fPrintsWithSheet="0"/>
  </xdr:twoCellAnchor>
  <xdr:twoCellAnchor editAs="oneCell">
    <xdr:from>
      <xdr:col>9</xdr:col>
      <xdr:colOff>323850</xdr:colOff>
      <xdr:row>16</xdr:row>
      <xdr:rowOff>0</xdr:rowOff>
    </xdr:from>
    <xdr:to>
      <xdr:col>9</xdr:col>
      <xdr:colOff>933450</xdr:colOff>
      <xdr:row>16</xdr:row>
      <xdr:rowOff>200025</xdr:rowOff>
    </xdr:to>
    <xdr:sp macro="" textlink="">
      <xdr:nvSpPr>
        <xdr:cNvPr id="63522" name="Text Box 34">
          <a:extLst>
            <a:ext uri="{FF2B5EF4-FFF2-40B4-BE49-F238E27FC236}">
              <a16:creationId xmlns:a16="http://schemas.microsoft.com/office/drawing/2014/main" id="{00000000-0008-0000-0300-000022F80000}"/>
            </a:ext>
          </a:extLst>
        </xdr:cNvPr>
        <xdr:cNvSpPr txBox="1">
          <a:spLocks noChangeArrowheads="1"/>
        </xdr:cNvSpPr>
      </xdr:nvSpPr>
      <xdr:spPr bwMode="auto">
        <a:xfrm>
          <a:off x="7886700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  <xdr:twoCellAnchor editAs="absolute">
    <xdr:from>
      <xdr:col>11</xdr:col>
      <xdr:colOff>514350</xdr:colOff>
      <xdr:row>2</xdr:row>
      <xdr:rowOff>28575</xdr:rowOff>
    </xdr:from>
    <xdr:to>
      <xdr:col>15</xdr:col>
      <xdr:colOff>9525</xdr:colOff>
      <xdr:row>6</xdr:row>
      <xdr:rowOff>9525</xdr:rowOff>
    </xdr:to>
    <xdr:pic>
      <xdr:nvPicPr>
        <xdr:cNvPr id="63756" name="Picture 37" descr="T&amp;Tlogo">
          <a:extLst>
            <a:ext uri="{FF2B5EF4-FFF2-40B4-BE49-F238E27FC236}">
              <a16:creationId xmlns:a16="http://schemas.microsoft.com/office/drawing/2014/main" id="{00000000-0008-0000-0300-00000CF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1831" b="27464"/>
        <a:stretch>
          <a:fillRect/>
        </a:stretch>
      </xdr:blipFill>
      <xdr:spPr bwMode="auto">
        <a:xfrm>
          <a:off x="9029700" y="209550"/>
          <a:ext cx="26098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16</xdr:row>
      <xdr:rowOff>9525</xdr:rowOff>
    </xdr:from>
    <xdr:to>
      <xdr:col>3</xdr:col>
      <xdr:colOff>638175</xdr:colOff>
      <xdr:row>16</xdr:row>
      <xdr:rowOff>209550</xdr:rowOff>
    </xdr:to>
    <xdr:sp macro="" textlink="">
      <xdr:nvSpPr>
        <xdr:cNvPr id="63526" name="Text Box 38">
          <a:extLst>
            <a:ext uri="{FF2B5EF4-FFF2-40B4-BE49-F238E27FC236}">
              <a16:creationId xmlns:a16="http://schemas.microsoft.com/office/drawing/2014/main" id="{00000000-0008-0000-0300-000026F80000}"/>
            </a:ext>
          </a:extLst>
        </xdr:cNvPr>
        <xdr:cNvSpPr txBox="1">
          <a:spLocks noChangeArrowheads="1"/>
        </xdr:cNvSpPr>
      </xdr:nvSpPr>
      <xdr:spPr bwMode="auto">
        <a:xfrm>
          <a:off x="2819400" y="2286000"/>
          <a:ext cx="628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9900"/>
              </a:solidFill>
              <a:latin typeface="Arial"/>
              <a:cs typeface="Arial"/>
            </a:rPr>
            <a:t>Formula</a:t>
          </a:r>
        </a:p>
      </xdr:txBody>
    </xdr:sp>
    <xdr:clientData fPrintsWithSheet="0"/>
  </xdr:twoCellAnchor>
  <xdr:twoCellAnchor editAs="oneCell">
    <xdr:from>
      <xdr:col>4</xdr:col>
      <xdr:colOff>190500</xdr:colOff>
      <xdr:row>16</xdr:row>
      <xdr:rowOff>0</xdr:rowOff>
    </xdr:from>
    <xdr:to>
      <xdr:col>5</xdr:col>
      <xdr:colOff>19050</xdr:colOff>
      <xdr:row>16</xdr:row>
      <xdr:rowOff>200025</xdr:rowOff>
    </xdr:to>
    <xdr:sp macro="" textlink="">
      <xdr:nvSpPr>
        <xdr:cNvPr id="63527" name="Text Box 39">
          <a:extLst>
            <a:ext uri="{FF2B5EF4-FFF2-40B4-BE49-F238E27FC236}">
              <a16:creationId xmlns:a16="http://schemas.microsoft.com/office/drawing/2014/main" id="{00000000-0008-0000-0300-000027F80000}"/>
            </a:ext>
          </a:extLst>
        </xdr:cNvPr>
        <xdr:cNvSpPr txBox="1">
          <a:spLocks noChangeArrowheads="1"/>
        </xdr:cNvSpPr>
      </xdr:nvSpPr>
      <xdr:spPr bwMode="auto">
        <a:xfrm>
          <a:off x="3686175" y="22764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Manual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16</xdr:row>
      <xdr:rowOff>47625</xdr:rowOff>
    </xdr:from>
    <xdr:to>
      <xdr:col>11</xdr:col>
      <xdr:colOff>571500</xdr:colOff>
      <xdr:row>33</xdr:row>
      <xdr:rowOff>47625</xdr:rowOff>
    </xdr:to>
    <xdr:graphicFrame macro="">
      <xdr:nvGraphicFramePr>
        <xdr:cNvPr id="75819" name="Chart 1">
          <a:extLst>
            <a:ext uri="{FF2B5EF4-FFF2-40B4-BE49-F238E27FC236}">
              <a16:creationId xmlns:a16="http://schemas.microsoft.com/office/drawing/2014/main" id="{00000000-0008-0000-0400-00002B2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666750</xdr:colOff>
      <xdr:row>0</xdr:row>
      <xdr:rowOff>285750</xdr:rowOff>
    </xdr:from>
    <xdr:to>
      <xdr:col>11</xdr:col>
      <xdr:colOff>581025</xdr:colOff>
      <xdr:row>16</xdr:row>
      <xdr:rowOff>47625</xdr:rowOff>
    </xdr:to>
    <xdr:graphicFrame macro="">
      <xdr:nvGraphicFramePr>
        <xdr:cNvPr id="75820" name="Chart 2">
          <a:extLst>
            <a:ext uri="{FF2B5EF4-FFF2-40B4-BE49-F238E27FC236}">
              <a16:creationId xmlns:a16="http://schemas.microsoft.com/office/drawing/2014/main" id="{00000000-0008-0000-0400-00002C2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180975</xdr:rowOff>
    </xdr:from>
    <xdr:to>
      <xdr:col>10</xdr:col>
      <xdr:colOff>0</xdr:colOff>
      <xdr:row>4</xdr:row>
      <xdr:rowOff>0</xdr:rowOff>
    </xdr:to>
    <xdr:sp macro="" textlink="">
      <xdr:nvSpPr>
        <xdr:cNvPr id="49153" name="Text 2">
          <a:extLst>
            <a:ext uri="{FF2B5EF4-FFF2-40B4-BE49-F238E27FC236}">
              <a16:creationId xmlns:a16="http://schemas.microsoft.com/office/drawing/2014/main" id="{00000000-0008-0000-0500-000001C00000}"/>
            </a:ext>
          </a:extLst>
        </xdr:cNvPr>
        <xdr:cNvSpPr txBox="1">
          <a:spLocks noChangeArrowheads="1"/>
        </xdr:cNvSpPr>
      </xdr:nvSpPr>
      <xdr:spPr bwMode="auto">
        <a:xfrm>
          <a:off x="4733925" y="466725"/>
          <a:ext cx="2247900" cy="190500"/>
        </a:xfrm>
        <a:prstGeom prst="rect">
          <a:avLst/>
        </a:prstGeom>
        <a:solidFill>
          <a:srgbClr val="CCCC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numbers are linked to cashflow formula - DO NOT AMEND</a:t>
          </a:r>
        </a:p>
        <a:p>
          <a:pPr algn="ct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9157" name="Text Box 5">
          <a:extLst>
            <a:ext uri="{FF2B5EF4-FFF2-40B4-BE49-F238E27FC236}">
              <a16:creationId xmlns:a16="http://schemas.microsoft.com/office/drawing/2014/main" id="{00000000-0008-0000-0500-000005C00000}"/>
            </a:ext>
          </a:extLst>
        </xdr:cNvPr>
        <xdr:cNvSpPr txBox="1">
          <a:spLocks noChangeArrowheads="1"/>
        </xdr:cNvSpPr>
      </xdr:nvSpPr>
      <xdr:spPr bwMode="auto">
        <a:xfrm>
          <a:off x="3295650" y="142875"/>
          <a:ext cx="1428750" cy="371475"/>
        </a:xfrm>
        <a:prstGeom prst="rect">
          <a:avLst/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do not print</a:t>
          </a:r>
        </a:p>
      </xdr:txBody>
    </xdr:sp>
    <xdr:clientData/>
  </xdr:twoCellAnchor>
  <xdr:twoCellAnchor>
    <xdr:from>
      <xdr:col>1</xdr:col>
      <xdr:colOff>104775</xdr:colOff>
      <xdr:row>1</xdr:row>
      <xdr:rowOff>47625</xdr:rowOff>
    </xdr:from>
    <xdr:to>
      <xdr:col>1</xdr:col>
      <xdr:colOff>981075</xdr:colOff>
      <xdr:row>2</xdr:row>
      <xdr:rowOff>104775</xdr:rowOff>
    </xdr:to>
    <xdr:sp macro="[0]!hidecashflowcalc" textlink="">
      <xdr:nvSpPr>
        <xdr:cNvPr id="49311" name="Text Box 159">
          <a:extLst>
            <a:ext uri="{FF2B5EF4-FFF2-40B4-BE49-F238E27FC236}">
              <a16:creationId xmlns:a16="http://schemas.microsoft.com/office/drawing/2014/main" id="{00000000-0008-0000-0500-00009FC00000}"/>
            </a:ext>
          </a:extLst>
        </xdr:cNvPr>
        <xdr:cNvSpPr txBox="1">
          <a:spLocks noChangeArrowheads="1"/>
        </xdr:cNvSpPr>
      </xdr:nvSpPr>
      <xdr:spPr bwMode="auto">
        <a:xfrm>
          <a:off x="476250" y="190500"/>
          <a:ext cx="876300" cy="200025"/>
        </a:xfrm>
        <a:prstGeom prst="rect">
          <a:avLst/>
        </a:prstGeom>
        <a:solidFill>
          <a:srgbClr val="00808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Hide Back-up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123825</xdr:rowOff>
    </xdr:from>
    <xdr:to>
      <xdr:col>25</xdr:col>
      <xdr:colOff>190500</xdr:colOff>
      <xdr:row>30</xdr:row>
      <xdr:rowOff>57150</xdr:rowOff>
    </xdr:to>
    <xdr:graphicFrame macro="">
      <xdr:nvGraphicFramePr>
        <xdr:cNvPr id="43181" name="Chart 1">
          <a:extLst>
            <a:ext uri="{FF2B5EF4-FFF2-40B4-BE49-F238E27FC236}">
              <a16:creationId xmlns:a16="http://schemas.microsoft.com/office/drawing/2014/main" id="{00000000-0008-0000-0600-0000AD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94</xdr:row>
      <xdr:rowOff>76200</xdr:rowOff>
    </xdr:from>
    <xdr:to>
      <xdr:col>13</xdr:col>
      <xdr:colOff>0</xdr:colOff>
      <xdr:row>99</xdr:row>
      <xdr:rowOff>0</xdr:rowOff>
    </xdr:to>
    <xdr:sp macro="" textlink="">
      <xdr:nvSpPr>
        <xdr:cNvPr id="43011" name="Text Box 3">
          <a:extLst>
            <a:ext uri="{FF2B5EF4-FFF2-40B4-BE49-F238E27FC236}">
              <a16:creationId xmlns:a16="http://schemas.microsoft.com/office/drawing/2014/main" id="{00000000-0008-0000-0600-000003A80000}"/>
            </a:ext>
          </a:extLst>
        </xdr:cNvPr>
        <xdr:cNvSpPr txBox="1">
          <a:spLocks noChangeArrowheads="1"/>
        </xdr:cNvSpPr>
      </xdr:nvSpPr>
      <xdr:spPr bwMode="auto">
        <a:xfrm>
          <a:off x="285750" y="12563475"/>
          <a:ext cx="83724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0</xdr:colOff>
      <xdr:row>94</xdr:row>
      <xdr:rowOff>66675</xdr:rowOff>
    </xdr:from>
    <xdr:to>
      <xdr:col>25</xdr:col>
      <xdr:colOff>0</xdr:colOff>
      <xdr:row>99</xdr:row>
      <xdr:rowOff>0</xdr:rowOff>
    </xdr:to>
    <xdr:sp macro="" textlink="">
      <xdr:nvSpPr>
        <xdr:cNvPr id="43012" name="Text Box 4">
          <a:extLst>
            <a:ext uri="{FF2B5EF4-FFF2-40B4-BE49-F238E27FC236}">
              <a16:creationId xmlns:a16="http://schemas.microsoft.com/office/drawing/2014/main" id="{00000000-0008-0000-0600-000004A80000}"/>
            </a:ext>
          </a:extLst>
        </xdr:cNvPr>
        <xdr:cNvSpPr txBox="1">
          <a:spLocks noChangeArrowheads="1"/>
        </xdr:cNvSpPr>
      </xdr:nvSpPr>
      <xdr:spPr bwMode="auto">
        <a:xfrm>
          <a:off x="9258300" y="12553950"/>
          <a:ext cx="66008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Notes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35</xdr:row>
      <xdr:rowOff>247650</xdr:rowOff>
    </xdr:from>
    <xdr:to>
      <xdr:col>1</xdr:col>
      <xdr:colOff>1666875</xdr:colOff>
      <xdr:row>35</xdr:row>
      <xdr:rowOff>390525</xdr:rowOff>
    </xdr:to>
    <xdr:sp macro="[0]!unhidecashflow" textlink="">
      <xdr:nvSpPr>
        <xdr:cNvPr id="43013" name="Text Box 5">
          <a:extLst>
            <a:ext uri="{FF2B5EF4-FFF2-40B4-BE49-F238E27FC236}">
              <a16:creationId xmlns:a16="http://schemas.microsoft.com/office/drawing/2014/main" id="{00000000-0008-0000-0600-000005A80000}"/>
            </a:ext>
          </a:extLst>
        </xdr:cNvPr>
        <xdr:cNvSpPr txBox="1">
          <a:spLocks noChangeArrowheads="1"/>
        </xdr:cNvSpPr>
      </xdr:nvSpPr>
      <xdr:spPr bwMode="auto">
        <a:xfrm>
          <a:off x="19050" y="5600700"/>
          <a:ext cx="18764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CC00"/>
              </a:solidFill>
              <a:latin typeface="Arial"/>
              <a:cs typeface="Arial"/>
            </a:rPr>
            <a:t>View Back-up</a:t>
          </a:r>
        </a:p>
      </xdr:txBody>
    </xdr:sp>
    <xdr:clientData fPrintsWithSheet="0"/>
  </xdr:twoCellAnchor>
  <xdr:twoCellAnchor>
    <xdr:from>
      <xdr:col>0</xdr:col>
      <xdr:colOff>19050</xdr:colOff>
      <xdr:row>35</xdr:row>
      <xdr:rowOff>57150</xdr:rowOff>
    </xdr:from>
    <xdr:to>
      <xdr:col>1</xdr:col>
      <xdr:colOff>1666875</xdr:colOff>
      <xdr:row>35</xdr:row>
      <xdr:rowOff>219075</xdr:rowOff>
    </xdr:to>
    <xdr:sp macro="[0]!hidecashflowcalc" textlink="">
      <xdr:nvSpPr>
        <xdr:cNvPr id="43014" name="Text Box 6">
          <a:extLst>
            <a:ext uri="{FF2B5EF4-FFF2-40B4-BE49-F238E27FC236}">
              <a16:creationId xmlns:a16="http://schemas.microsoft.com/office/drawing/2014/main" id="{00000000-0008-0000-0600-000006A80000}"/>
            </a:ext>
          </a:extLst>
        </xdr:cNvPr>
        <xdr:cNvSpPr txBox="1">
          <a:spLocks noChangeArrowheads="1"/>
        </xdr:cNvSpPr>
      </xdr:nvSpPr>
      <xdr:spPr bwMode="auto">
        <a:xfrm>
          <a:off x="19050" y="5410200"/>
          <a:ext cx="1876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CC00"/>
              </a:solidFill>
              <a:latin typeface="Arial"/>
              <a:cs typeface="Arial"/>
            </a:rPr>
            <a:t>Hide Back-up</a:t>
          </a:r>
        </a:p>
      </xdr:txBody>
    </xdr:sp>
    <xdr:clientData fPrintsWithSheet="0"/>
  </xdr:twoCellAnchor>
  <xdr:twoCellAnchor>
    <xdr:from>
      <xdr:col>0</xdr:col>
      <xdr:colOff>161925</xdr:colOff>
      <xdr:row>7</xdr:row>
      <xdr:rowOff>76200</xdr:rowOff>
    </xdr:from>
    <xdr:to>
      <xdr:col>4</xdr:col>
      <xdr:colOff>28575</xdr:colOff>
      <xdr:row>9</xdr:row>
      <xdr:rowOff>152400</xdr:rowOff>
    </xdr:to>
    <xdr:sp macro="" textlink="">
      <xdr:nvSpPr>
        <xdr:cNvPr id="43015" name="Text Box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7A80000}"/>
            </a:ext>
          </a:extLst>
        </xdr:cNvPr>
        <xdr:cNvSpPr txBox="1">
          <a:spLocks noChangeArrowheads="1"/>
        </xdr:cNvSpPr>
      </xdr:nvSpPr>
      <xdr:spPr bwMode="auto">
        <a:xfrm>
          <a:off x="161925" y="1000125"/>
          <a:ext cx="3124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GB" sz="1600" b="0" i="0" u="none" strike="noStrike" baseline="0">
              <a:solidFill>
                <a:srgbClr val="666699"/>
              </a:solidFill>
              <a:latin typeface="Arial"/>
              <a:cs typeface="Arial"/>
            </a:rPr>
            <a:t>Return to Contents Page</a:t>
          </a:r>
        </a:p>
      </xdr:txBody>
    </xdr:sp>
    <xdr:clientData fPrintsWithSheet="0"/>
  </xdr:twoCellAnchor>
  <xdr:twoCellAnchor editAs="absolute">
    <xdr:from>
      <xdr:col>21</xdr:col>
      <xdr:colOff>209550</xdr:colOff>
      <xdr:row>2</xdr:row>
      <xdr:rowOff>0</xdr:rowOff>
    </xdr:from>
    <xdr:to>
      <xdr:col>25</xdr:col>
      <xdr:colOff>476250</xdr:colOff>
      <xdr:row>5</xdr:row>
      <xdr:rowOff>38100</xdr:rowOff>
    </xdr:to>
    <xdr:pic>
      <xdr:nvPicPr>
        <xdr:cNvPr id="43187" name="Picture 9" descr="T&amp;Tlogo">
          <a:extLst>
            <a:ext uri="{FF2B5EF4-FFF2-40B4-BE49-F238E27FC236}">
              <a16:creationId xmlns:a16="http://schemas.microsoft.com/office/drawing/2014/main" id="{00000000-0008-0000-0600-0000B3A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1831" b="27464"/>
        <a:stretch>
          <a:fillRect/>
        </a:stretch>
      </xdr:blipFill>
      <xdr:spPr bwMode="auto">
        <a:xfrm>
          <a:off x="13668375" y="114300"/>
          <a:ext cx="2667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49</xdr:row>
      <xdr:rowOff>133350</xdr:rowOff>
    </xdr:from>
    <xdr:to>
      <xdr:col>19</xdr:col>
      <xdr:colOff>381000</xdr:colOff>
      <xdr:row>54</xdr:row>
      <xdr:rowOff>133350</xdr:rowOff>
    </xdr:to>
    <xdr:sp macro="" textlink="">
      <xdr:nvSpPr>
        <xdr:cNvPr id="43020" name="WordArt 12">
          <a:extLst>
            <a:ext uri="{FF2B5EF4-FFF2-40B4-BE49-F238E27FC236}">
              <a16:creationId xmlns:a16="http://schemas.microsoft.com/office/drawing/2014/main" id="{00000000-0008-0000-0600-00000CA80000}"/>
            </a:ext>
          </a:extLst>
        </xdr:cNvPr>
        <xdr:cNvSpPr>
          <a:spLocks noChangeArrowheads="1" noChangeShapeType="1" noTextEdit="1"/>
        </xdr:cNvSpPr>
      </xdr:nvSpPr>
      <xdr:spPr bwMode="auto">
        <a:xfrm rot="-22356786">
          <a:off x="4857750" y="7772400"/>
          <a:ext cx="7781925" cy="714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AWAITING CONTRACTOR CASHFLOW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0.32282</cdr:x>
      <cdr:y>0.32125</cdr:y>
    </cdr:from>
    <cdr:to>
      <cdr:x>0.81163</cdr:x>
      <cdr:y>0.5112</cdr:y>
    </cdr:to>
    <cdr:sp macro="" textlink="">
      <cdr:nvSpPr>
        <cdr:cNvPr id="44034" name="WordArt 2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 rot="-22356786">
          <a:off x="5144279" y="1184313"/>
          <a:ext cx="7784673" cy="698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en-GB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AWAITING CONTRACTOR CASHFLOW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0</xdr:rowOff>
    </xdr:from>
    <xdr:to>
      <xdr:col>1</xdr:col>
      <xdr:colOff>1638300</xdr:colOff>
      <xdr:row>10</xdr:row>
      <xdr:rowOff>9525</xdr:rowOff>
    </xdr:to>
    <xdr:sp macro="" textlink="">
      <xdr:nvSpPr>
        <xdr:cNvPr id="64532" name="Text Box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4FC0000}"/>
            </a:ext>
          </a:extLst>
        </xdr:cNvPr>
        <xdr:cNvSpPr txBox="1">
          <a:spLocks noChangeArrowheads="1"/>
        </xdr:cNvSpPr>
      </xdr:nvSpPr>
      <xdr:spPr bwMode="auto">
        <a:xfrm>
          <a:off x="114300" y="1123950"/>
          <a:ext cx="21907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666699"/>
              </a:solidFill>
              <a:latin typeface="Arial"/>
              <a:cs typeface="Arial"/>
            </a:rPr>
            <a:t>Return to Contents Page</a:t>
          </a:r>
        </a:p>
      </xdr:txBody>
    </xdr:sp>
    <xdr:clientData fPrintsWithSheet="0"/>
  </xdr:twoCellAnchor>
  <xdr:twoCellAnchor editAs="absolute">
    <xdr:from>
      <xdr:col>12</xdr:col>
      <xdr:colOff>628650</xdr:colOff>
      <xdr:row>2</xdr:row>
      <xdr:rowOff>0</xdr:rowOff>
    </xdr:from>
    <xdr:to>
      <xdr:col>14</xdr:col>
      <xdr:colOff>2162175</xdr:colOff>
      <xdr:row>5</xdr:row>
      <xdr:rowOff>152400</xdr:rowOff>
    </xdr:to>
    <xdr:pic>
      <xdr:nvPicPr>
        <xdr:cNvPr id="64602" name="Picture 21" descr="T&amp;Tlogo">
          <a:extLst>
            <a:ext uri="{FF2B5EF4-FFF2-40B4-BE49-F238E27FC236}">
              <a16:creationId xmlns:a16="http://schemas.microsoft.com/office/drawing/2014/main" id="{00000000-0008-0000-0800-00005A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21831" b="27464"/>
        <a:stretch>
          <a:fillRect/>
        </a:stretch>
      </xdr:blipFill>
      <xdr:spPr bwMode="auto">
        <a:xfrm>
          <a:off x="16344900" y="171450"/>
          <a:ext cx="3467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400050</xdr:colOff>
      <xdr:row>14</xdr:row>
      <xdr:rowOff>0</xdr:rowOff>
    </xdr:from>
    <xdr:to>
      <xdr:col>8</xdr:col>
      <xdr:colOff>400050</xdr:colOff>
      <xdr:row>16</xdr:row>
      <xdr:rowOff>0</xdr:rowOff>
    </xdr:to>
    <xdr:sp macro="" textlink="">
      <xdr:nvSpPr>
        <xdr:cNvPr id="64603" name="Line 22">
          <a:extLst>
            <a:ext uri="{FF2B5EF4-FFF2-40B4-BE49-F238E27FC236}">
              <a16:creationId xmlns:a16="http://schemas.microsoft.com/office/drawing/2014/main" id="{00000000-0008-0000-0800-00005BFC0000}"/>
            </a:ext>
          </a:extLst>
        </xdr:cNvPr>
        <xdr:cNvSpPr>
          <a:spLocks noChangeShapeType="1"/>
        </xdr:cNvSpPr>
      </xdr:nvSpPr>
      <xdr:spPr bwMode="auto">
        <a:xfrm flipH="1" flipV="1">
          <a:off x="12020550" y="2085975"/>
          <a:ext cx="0" cy="43815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N\QS\QS11228\COST\OPCO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apps02.ttgroup.int/Lon/CM/QS12772/Risk/BurlDanes_NewRiskRegister09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apps02.ttgroup.int/LON/QS/QS11228/COST/OPCO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SRV01\Data\DOCUME~1\wanwai\LOCALS~1\Temp\C.Lotus.Notes.Data\Financial%20Report%2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SRV01\Data\Lon\CM\QS12770\COST\Change%20Control\Change%20Control-DS\Reports\Documents%20and%20Settings\peke.WTRUST\Local%20Settings\Temporary%20Internet%20Files\OLK45\LON\QS\I46001\REPORT\COST\CASHFL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SRV01\Data\LON\QS\QS11228\COST\OPCO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apps02.ttgroup.int/LON/QS/I46001/REPORT/COST/CASHFL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N\QS\I46001\REPORT\COST\CASHFL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SRV01\Data\LON\QS\I46001\REPORT\COST\CASHFL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n\CM\QS12772\Risk\BurlDanes_NewRiskRegister09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1"/>
      <sheetName val="Scope Notes"/>
      <sheetName val="Summary"/>
      <sheetName val="NPV"/>
      <sheetName val="Summary Data"/>
    </sheetNames>
    <sheetDataSet>
      <sheetData sheetId="0"/>
      <sheetData sheetId="1"/>
      <sheetData sheetId="2"/>
      <sheetData sheetId="3" refreshError="1">
        <row r="40">
          <cell r="B40">
            <v>7.2499999999999995E-2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Risk Levels"/>
    </sheetNames>
    <sheetDataSet>
      <sheetData sheetId="0">
        <row r="1">
          <cell r="IV1" t="str">
            <v>RED</v>
          </cell>
        </row>
        <row r="2">
          <cell r="IV2" t="str">
            <v>AMBER</v>
          </cell>
        </row>
        <row r="3">
          <cell r="IV3" t="str">
            <v>GREEN</v>
          </cell>
        </row>
        <row r="4">
          <cell r="IV4" t="str">
            <v>Closed</v>
          </cell>
        </row>
        <row r="5">
          <cell r="IV5" t="str">
            <v>Moved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1"/>
      <sheetName val="Scope Notes"/>
      <sheetName val="Summary"/>
      <sheetName val="NPV"/>
      <sheetName val="Summary Data"/>
    </sheetNames>
    <sheetDataSet>
      <sheetData sheetId="0"/>
      <sheetData sheetId="1"/>
      <sheetData sheetId="2"/>
      <sheetData sheetId="3" refreshError="1">
        <row r="40">
          <cell r="B40">
            <v>7.2499999999999995E-2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 Summary"/>
      <sheetName val="Fees"/>
      <sheetName val="Cash Flow"/>
      <sheetName val="BT Direct Works"/>
      <sheetName val="Cat A Exec Summary"/>
      <sheetName val="Cat A Supp Auth"/>
      <sheetName val="Cat A AI's"/>
      <sheetName val="CAT A Anticipated"/>
      <sheetName val="Cat A Change Control"/>
      <sheetName val="Developers Fees"/>
      <sheetName val="Cat A Contingency Schedule"/>
      <sheetName val="Cat B Exec Summary"/>
      <sheetName val="Cat B Supp Auth"/>
      <sheetName val="Cat B AI's"/>
      <sheetName val="Cat B Change Control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CLIENT :</v>
          </cell>
          <cell r="D2" t="str">
            <v>British Telecommunications Plc</v>
          </cell>
          <cell r="N2" t="str">
            <v>Turner &amp; Townsend</v>
          </cell>
        </row>
        <row r="3">
          <cell r="B3" t="str">
            <v>CONTRACT :</v>
          </cell>
          <cell r="D3" t="str">
            <v>One Sovereign Street Leeds</v>
          </cell>
          <cell r="N3" t="str">
            <v>Chartered Quantity Surveyors</v>
          </cell>
        </row>
        <row r="4">
          <cell r="B4" t="str">
            <v>PROJECT :</v>
          </cell>
          <cell r="D4" t="str">
            <v>BT A Works</v>
          </cell>
        </row>
        <row r="5">
          <cell r="B5" t="str">
            <v>FINANCIAL  REPORT Nr:</v>
          </cell>
          <cell r="D5">
            <v>5</v>
          </cell>
        </row>
        <row r="6">
          <cell r="B6" t="str">
            <v>AS AT:</v>
          </cell>
          <cell r="D6">
            <v>37168</v>
          </cell>
        </row>
        <row r="9">
          <cell r="A9" t="str">
            <v>SECTION 4 - CHANGE CONTROL SUMMARY</v>
          </cell>
        </row>
        <row r="12">
          <cell r="B12" t="str">
            <v>CO NR.</v>
          </cell>
          <cell r="C12" t="str">
            <v>Description</v>
          </cell>
          <cell r="E12" t="str">
            <v>Instructed</v>
          </cell>
          <cell r="G12" t="str">
            <v>Approved</v>
          </cell>
          <cell r="I12" t="str">
            <v>Unapproved</v>
          </cell>
          <cell r="K12" t="str">
            <v>Raised By</v>
          </cell>
          <cell r="L12" t="str">
            <v>(A)pproved (U)nder Review (R)ejected</v>
          </cell>
          <cell r="M12" t="str">
            <v>PMI Nr</v>
          </cell>
          <cell r="N12" t="str">
            <v>Comments</v>
          </cell>
        </row>
        <row r="13">
          <cell r="E13" t="str">
            <v>Omit</v>
          </cell>
          <cell r="F13" t="str">
            <v>Add</v>
          </cell>
          <cell r="G13" t="str">
            <v>Omit</v>
          </cell>
          <cell r="H13" t="str">
            <v>Add</v>
          </cell>
          <cell r="I13" t="str">
            <v>Omit</v>
          </cell>
          <cell r="J13" t="str">
            <v>Add</v>
          </cell>
        </row>
        <row r="14">
          <cell r="B14" t="str">
            <v>1a</v>
          </cell>
          <cell r="C14" t="str">
            <v>Additional floor strengthening to comms rooms for Syntegra</v>
          </cell>
          <cell r="F14">
            <v>4920</v>
          </cell>
          <cell r="K14" t="str">
            <v>BT</v>
          </cell>
          <cell r="L14" t="str">
            <v>A</v>
          </cell>
          <cell r="M14">
            <v>1</v>
          </cell>
        </row>
        <row r="15">
          <cell r="B15" t="str">
            <v>1b</v>
          </cell>
          <cell r="C15" t="str">
            <v>Additional floor strengthening to comms rooms for Ignite</v>
          </cell>
          <cell r="F15">
            <v>2460</v>
          </cell>
          <cell r="K15" t="str">
            <v>BT</v>
          </cell>
          <cell r="L15" t="str">
            <v>A</v>
          </cell>
        </row>
        <row r="16">
          <cell r="B16" t="str">
            <v>1c</v>
          </cell>
          <cell r="C16" t="str">
            <v>Additional floor strengthening to comms rooms for BTP</v>
          </cell>
          <cell r="F16">
            <v>2460</v>
          </cell>
          <cell r="K16" t="str">
            <v>BT</v>
          </cell>
          <cell r="L16" t="str">
            <v>A</v>
          </cell>
        </row>
        <row r="17">
          <cell r="B17" t="str">
            <v>2a</v>
          </cell>
          <cell r="C17" t="str">
            <v>Increase the size of the UPS from 300kVa to 500kVa for Syntegra</v>
          </cell>
          <cell r="J17">
            <v>35184</v>
          </cell>
          <cell r="K17" t="str">
            <v>WSA</v>
          </cell>
          <cell r="L17" t="str">
            <v>U</v>
          </cell>
        </row>
        <row r="18">
          <cell r="B18" t="str">
            <v>2b</v>
          </cell>
          <cell r="C18" t="str">
            <v>Increase the size of the UPS from 300kVa to 500kVa for Ignite</v>
          </cell>
          <cell r="J18">
            <v>19791</v>
          </cell>
          <cell r="K18" t="str">
            <v>WSA</v>
          </cell>
          <cell r="L18" t="str">
            <v>U</v>
          </cell>
        </row>
        <row r="19">
          <cell r="B19" t="str">
            <v>3a</v>
          </cell>
          <cell r="C19" t="str">
            <v>Increase the size of the Gen from 800kVa to 1,100kVa Syntegra</v>
          </cell>
          <cell r="J19">
            <v>17592</v>
          </cell>
          <cell r="K19" t="str">
            <v>WSA</v>
          </cell>
          <cell r="L19" t="str">
            <v>U</v>
          </cell>
        </row>
        <row r="20">
          <cell r="B20" t="str">
            <v>3b</v>
          </cell>
          <cell r="C20" t="str">
            <v>Increase the size of the Gen from 800kVa to 1,100kVa Ignite</v>
          </cell>
          <cell r="J20">
            <v>9895</v>
          </cell>
          <cell r="K20" t="str">
            <v>WSA</v>
          </cell>
          <cell r="L20" t="str">
            <v>U</v>
          </cell>
        </row>
        <row r="21">
          <cell r="B21">
            <v>4</v>
          </cell>
          <cell r="C21" t="str">
            <v xml:space="preserve">Reviseed lighting to backup areas </v>
          </cell>
          <cell r="J21">
            <v>0</v>
          </cell>
          <cell r="K21" t="str">
            <v>WSA</v>
          </cell>
          <cell r="L21" t="str">
            <v>U</v>
          </cell>
        </row>
        <row r="22">
          <cell r="B22" t="str">
            <v>5a</v>
          </cell>
          <cell r="C22" t="str">
            <v>Provide power &amp; mechanical cooling to comms rooms - Syntegra</v>
          </cell>
          <cell r="J22">
            <v>199009</v>
          </cell>
          <cell r="K22" t="str">
            <v>WSA</v>
          </cell>
          <cell r="L22" t="str">
            <v>U</v>
          </cell>
        </row>
        <row r="23">
          <cell r="B23" t="str">
            <v>5b</v>
          </cell>
          <cell r="C23" t="str">
            <v>Provide power &amp; mechanical cooling to comms rooms - Ignite</v>
          </cell>
          <cell r="J23">
            <v>127542</v>
          </cell>
          <cell r="K23" t="str">
            <v>WSA</v>
          </cell>
          <cell r="L23" t="str">
            <v>U</v>
          </cell>
        </row>
        <row r="24">
          <cell r="B24">
            <v>6</v>
          </cell>
          <cell r="C24" t="str">
            <v>Omit the 'cattlegrid' arrangement &amp; added mech. Vent.</v>
          </cell>
          <cell r="J24">
            <v>21900</v>
          </cell>
          <cell r="K24" t="str">
            <v>WSA</v>
          </cell>
          <cell r="L24" t="str">
            <v>U</v>
          </cell>
        </row>
        <row r="25">
          <cell r="B25">
            <v>7</v>
          </cell>
          <cell r="C25" t="str">
            <v>Provide wireless technology infrastructure</v>
          </cell>
          <cell r="J25">
            <v>23900</v>
          </cell>
          <cell r="K25" t="str">
            <v>WSA</v>
          </cell>
          <cell r="L25" t="str">
            <v>U</v>
          </cell>
        </row>
        <row r="26">
          <cell r="B26">
            <v>8</v>
          </cell>
          <cell r="C26" t="str">
            <v>Amended layout for Syntegra's typical floor.</v>
          </cell>
          <cell r="K26" t="str">
            <v>FDG</v>
          </cell>
          <cell r="L26" t="str">
            <v>U</v>
          </cell>
        </row>
        <row r="27">
          <cell r="B27">
            <v>9</v>
          </cell>
          <cell r="C27" t="str">
            <v>Entrance Steps changed to take new canopy support column</v>
          </cell>
          <cell r="K27" t="str">
            <v>EPR</v>
          </cell>
          <cell r="L27" t="str">
            <v>U</v>
          </cell>
        </row>
        <row r="28">
          <cell r="B28">
            <v>10</v>
          </cell>
          <cell r="C28" t="str">
            <v>Night sliding doors to the entrance revolving doors</v>
          </cell>
          <cell r="H28">
            <v>5741</v>
          </cell>
          <cell r="K28" t="str">
            <v>FDG</v>
          </cell>
          <cell r="L28" t="str">
            <v>A</v>
          </cell>
        </row>
        <row r="29">
          <cell r="B29">
            <v>11</v>
          </cell>
          <cell r="C29" t="str">
            <v>Amendmends to core disabled toilets</v>
          </cell>
          <cell r="K29" t="str">
            <v>FDG</v>
          </cell>
          <cell r="L29" t="str">
            <v>U</v>
          </cell>
        </row>
        <row r="30">
          <cell r="B30">
            <v>12</v>
          </cell>
          <cell r="C30" t="str">
            <v>Installtion of Monospace lift</v>
          </cell>
          <cell r="K30" t="str">
            <v>HHP</v>
          </cell>
          <cell r="L30" t="str">
            <v>U</v>
          </cell>
        </row>
        <row r="31">
          <cell r="B31">
            <v>13</v>
          </cell>
          <cell r="C31" t="str">
            <v>Installation of Blinds</v>
          </cell>
          <cell r="J31">
            <v>79414</v>
          </cell>
          <cell r="K31" t="str">
            <v>BT</v>
          </cell>
          <cell r="L31" t="str">
            <v>U</v>
          </cell>
        </row>
        <row r="32">
          <cell r="B32">
            <v>14</v>
          </cell>
          <cell r="C32" t="str">
            <v>Omit and add Buildersowork alloawance</v>
          </cell>
          <cell r="I32">
            <v>100000</v>
          </cell>
          <cell r="J32">
            <v>2000</v>
          </cell>
          <cell r="K32" t="str">
            <v>TTQS</v>
          </cell>
          <cell r="L32" t="str">
            <v>U</v>
          </cell>
        </row>
        <row r="33">
          <cell r="B33">
            <v>15</v>
          </cell>
          <cell r="C33" t="str">
            <v>Incorporation of breakglass sensors</v>
          </cell>
          <cell r="J33">
            <v>4702</v>
          </cell>
          <cell r="K33" t="str">
            <v>FDG</v>
          </cell>
          <cell r="L33" t="str">
            <v>U</v>
          </cell>
        </row>
        <row r="34">
          <cell r="B34">
            <v>16</v>
          </cell>
          <cell r="C34" t="str">
            <v>Installtion of hooks and drapes to goods lift</v>
          </cell>
          <cell r="K34" t="str">
            <v>GTMS</v>
          </cell>
          <cell r="L34" t="str">
            <v>U</v>
          </cell>
        </row>
        <row r="35">
          <cell r="B35" t="str">
            <v>17a</v>
          </cell>
          <cell r="C35" t="str">
            <v>Additional Comms Rooms for Syntegra</v>
          </cell>
          <cell r="J35">
            <v>45389</v>
          </cell>
          <cell r="K35" t="str">
            <v>TTQS</v>
          </cell>
          <cell r="L35" t="str">
            <v>U</v>
          </cell>
        </row>
        <row r="36">
          <cell r="B36" t="str">
            <v>17b</v>
          </cell>
          <cell r="C36" t="str">
            <v>Additional Comms Rooms for Ignite Solutions</v>
          </cell>
          <cell r="J36">
            <v>22695</v>
          </cell>
          <cell r="K36" t="str">
            <v>TTQS</v>
          </cell>
          <cell r="L36" t="str">
            <v>U</v>
          </cell>
        </row>
        <row r="37">
          <cell r="B37">
            <v>18</v>
          </cell>
        </row>
        <row r="38">
          <cell r="B38">
            <v>19</v>
          </cell>
        </row>
        <row r="39">
          <cell r="B39">
            <v>20</v>
          </cell>
        </row>
        <row r="40">
          <cell r="B40">
            <v>21</v>
          </cell>
        </row>
        <row r="41">
          <cell r="B41">
            <v>22</v>
          </cell>
        </row>
        <row r="42">
          <cell r="B42">
            <v>23</v>
          </cell>
        </row>
        <row r="43">
          <cell r="B43">
            <v>24</v>
          </cell>
        </row>
        <row r="44">
          <cell r="B44">
            <v>25</v>
          </cell>
        </row>
        <row r="45">
          <cell r="B45">
            <v>26</v>
          </cell>
        </row>
        <row r="46">
          <cell r="B46">
            <v>27</v>
          </cell>
        </row>
        <row r="47">
          <cell r="B47">
            <v>28</v>
          </cell>
        </row>
        <row r="48">
          <cell r="D48" t="str">
            <v>Total Change orders</v>
          </cell>
          <cell r="E48">
            <v>0</v>
          </cell>
          <cell r="F48">
            <v>9840</v>
          </cell>
          <cell r="G48">
            <v>0</v>
          </cell>
          <cell r="H48">
            <v>5741</v>
          </cell>
          <cell r="I48">
            <v>100000</v>
          </cell>
          <cell r="J48">
            <v>609013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"/>
      <sheetName val="Summary2"/>
      <sheetName val="Other Costs"/>
      <sheetName val="FitOut"/>
      <sheetName val="SUMMARY"/>
      <sheetName val="procurement contingency"/>
      <sheetName val="Chart1"/>
      <sheetName val="Sheet2"/>
    </sheetNames>
    <sheetDataSet>
      <sheetData sheetId="0" refreshError="1"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229551.91666666666</v>
          </cell>
        </row>
        <row r="55">
          <cell r="S55">
            <v>229551.91666666666</v>
          </cell>
        </row>
        <row r="56">
          <cell r="S56">
            <v>229551.91666666666</v>
          </cell>
        </row>
        <row r="57">
          <cell r="S57">
            <v>229551.91666666666</v>
          </cell>
        </row>
        <row r="58">
          <cell r="S58">
            <v>229551.91666666666</v>
          </cell>
        </row>
        <row r="59">
          <cell r="S59">
            <v>229551.91666666666</v>
          </cell>
        </row>
        <row r="60">
          <cell r="S60">
            <v>229551.91666666666</v>
          </cell>
        </row>
        <row r="61">
          <cell r="S61">
            <v>229551.91666666666</v>
          </cell>
        </row>
        <row r="62">
          <cell r="S62">
            <v>229551.91666666666</v>
          </cell>
        </row>
        <row r="63">
          <cell r="S63">
            <v>3681114.4166666665</v>
          </cell>
        </row>
        <row r="64">
          <cell r="S64">
            <v>229551.91666666666</v>
          </cell>
        </row>
        <row r="65">
          <cell r="S65">
            <v>418172.20163680555</v>
          </cell>
        </row>
        <row r="66">
          <cell r="S66">
            <v>646432.70835409709</v>
          </cell>
        </row>
        <row r="67">
          <cell r="S67">
            <v>885799.25734174903</v>
          </cell>
        </row>
        <row r="68">
          <cell r="S68">
            <v>1097706.3902664275</v>
          </cell>
        </row>
        <row r="69">
          <cell r="S69">
            <v>1282154.1071281349</v>
          </cell>
        </row>
        <row r="70">
          <cell r="S70">
            <v>1439142.4079268659</v>
          </cell>
        </row>
        <row r="71">
          <cell r="S71">
            <v>1568671.2926626273</v>
          </cell>
        </row>
        <row r="72">
          <cell r="S72">
            <v>1670740.761335412</v>
          </cell>
        </row>
        <row r="73">
          <cell r="S73">
            <v>1745350.8139452264</v>
          </cell>
        </row>
        <row r="74">
          <cell r="S74">
            <v>1792501.4504920712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1"/>
      <sheetName val="Scope Notes"/>
      <sheetName val="Summary"/>
      <sheetName val="NPV"/>
      <sheetName val="Summary Data"/>
    </sheetNames>
    <sheetDataSet>
      <sheetData sheetId="0" refreshError="1"/>
      <sheetData sheetId="1" refreshError="1"/>
      <sheetData sheetId="2" refreshError="1"/>
      <sheetData sheetId="3" refreshError="1">
        <row r="40">
          <cell r="B40">
            <v>7.2499999999999995E-2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"/>
      <sheetName val="Summary2"/>
      <sheetName val="Other Costs"/>
      <sheetName val="FitOut"/>
      <sheetName val="SUMMARY"/>
      <sheetName val="procurement contingency"/>
      <sheetName val="Chart1"/>
      <sheetName val="Sheet2"/>
      <sheetName val="(1) Construction"/>
      <sheetName val="(2) Furniture"/>
      <sheetName val="(3) AV"/>
      <sheetName val="(4) Fees"/>
      <sheetName val="(5) On Costs"/>
      <sheetName val="(6) Cont"/>
      <sheetName val="(7) Retail Contribution"/>
      <sheetName val="(8) VAT"/>
      <sheetName val="(9) IT"/>
      <sheetName val="(10) VAT"/>
      <sheetName val="Cashflow"/>
      <sheetName val="Commitment Schedule"/>
    </sheetNames>
    <sheetDataSet>
      <sheetData sheetId="0" refreshError="1"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229551.91666666666</v>
          </cell>
        </row>
        <row r="55">
          <cell r="S55">
            <v>229551.91666666666</v>
          </cell>
        </row>
        <row r="56">
          <cell r="S56">
            <v>229551.91666666666</v>
          </cell>
        </row>
        <row r="57">
          <cell r="S57">
            <v>229551.91666666666</v>
          </cell>
        </row>
        <row r="58">
          <cell r="S58">
            <v>229551.91666666666</v>
          </cell>
        </row>
        <row r="59">
          <cell r="S59">
            <v>229551.91666666666</v>
          </cell>
        </row>
        <row r="60">
          <cell r="S60">
            <v>229551.91666666666</v>
          </cell>
        </row>
        <row r="61">
          <cell r="S61">
            <v>229551.91666666666</v>
          </cell>
        </row>
        <row r="62">
          <cell r="S62">
            <v>229551.91666666666</v>
          </cell>
        </row>
        <row r="63">
          <cell r="S63">
            <v>3681114.4166666665</v>
          </cell>
        </row>
        <row r="64">
          <cell r="S64">
            <v>229551.91666666666</v>
          </cell>
        </row>
        <row r="65">
          <cell r="S65">
            <v>418172.20163680555</v>
          </cell>
        </row>
        <row r="66">
          <cell r="S66">
            <v>646432.70835409709</v>
          </cell>
        </row>
        <row r="67">
          <cell r="S67">
            <v>885799.25734174903</v>
          </cell>
        </row>
        <row r="68">
          <cell r="S68">
            <v>1097706.3902664275</v>
          </cell>
        </row>
        <row r="69">
          <cell r="S69">
            <v>1282154.1071281349</v>
          </cell>
        </row>
        <row r="70">
          <cell r="S70">
            <v>1439142.4079268659</v>
          </cell>
        </row>
        <row r="71">
          <cell r="S71">
            <v>1568671.2926626273</v>
          </cell>
        </row>
        <row r="72">
          <cell r="S72">
            <v>1670740.761335412</v>
          </cell>
        </row>
        <row r="73">
          <cell r="S73">
            <v>1745350.8139452264</v>
          </cell>
        </row>
        <row r="74">
          <cell r="S74">
            <v>1792501.4504920712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"/>
      <sheetName val="Summary2"/>
      <sheetName val="Other Costs"/>
      <sheetName val="FitOut"/>
      <sheetName val="SUMMARY"/>
      <sheetName val="procurement contingency"/>
      <sheetName val="Chart1"/>
      <sheetName val="Sheet2"/>
      <sheetName val="(1) Construction"/>
      <sheetName val="(2) Furniture"/>
      <sheetName val="(3) AV"/>
      <sheetName val="(4) Fees"/>
      <sheetName val="(5) On Costs"/>
      <sheetName val="(6) Cont"/>
      <sheetName val="(7) Retail Contribution"/>
      <sheetName val="(8) VAT"/>
      <sheetName val="(9) IT"/>
      <sheetName val="(10) VAT"/>
      <sheetName val="Cashflow"/>
      <sheetName val="Commitment Schedule"/>
    </sheetNames>
    <sheetDataSet>
      <sheetData sheetId="0" refreshError="1"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229551.91666666666</v>
          </cell>
        </row>
        <row r="55">
          <cell r="S55">
            <v>229551.91666666666</v>
          </cell>
        </row>
        <row r="56">
          <cell r="S56">
            <v>229551.91666666666</v>
          </cell>
        </row>
        <row r="57">
          <cell r="S57">
            <v>229551.91666666666</v>
          </cell>
        </row>
        <row r="58">
          <cell r="S58">
            <v>229551.91666666666</v>
          </cell>
        </row>
        <row r="59">
          <cell r="S59">
            <v>229551.91666666666</v>
          </cell>
        </row>
        <row r="60">
          <cell r="S60">
            <v>229551.91666666666</v>
          </cell>
        </row>
        <row r="61">
          <cell r="S61">
            <v>229551.91666666666</v>
          </cell>
        </row>
        <row r="62">
          <cell r="S62">
            <v>229551.91666666666</v>
          </cell>
        </row>
        <row r="63">
          <cell r="S63">
            <v>3681114.4166666665</v>
          </cell>
        </row>
        <row r="64">
          <cell r="S64">
            <v>229551.91666666666</v>
          </cell>
        </row>
        <row r="65">
          <cell r="S65">
            <v>418172.20163680555</v>
          </cell>
        </row>
        <row r="66">
          <cell r="S66">
            <v>646432.70835409709</v>
          </cell>
        </row>
        <row r="67">
          <cell r="S67">
            <v>885799.25734174903</v>
          </cell>
        </row>
        <row r="68">
          <cell r="S68">
            <v>1097706.3902664275</v>
          </cell>
        </row>
        <row r="69">
          <cell r="S69">
            <v>1282154.1071281349</v>
          </cell>
        </row>
        <row r="70">
          <cell r="S70">
            <v>1439142.4079268659</v>
          </cell>
        </row>
        <row r="71">
          <cell r="S71">
            <v>1568671.2926626273</v>
          </cell>
        </row>
        <row r="72">
          <cell r="S72">
            <v>1670740.761335412</v>
          </cell>
        </row>
        <row r="73">
          <cell r="S73">
            <v>1745350.8139452264</v>
          </cell>
        </row>
        <row r="74">
          <cell r="S74">
            <v>1792501.4504920712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"/>
      <sheetName val="Summary2"/>
      <sheetName val="Other Costs"/>
      <sheetName val="FitOut"/>
      <sheetName val="SUMMARY"/>
      <sheetName val="procurement contingency"/>
      <sheetName val="Chart1"/>
      <sheetName val="Sheet2"/>
      <sheetName val="(1) Construction"/>
      <sheetName val="(2) Furniture"/>
      <sheetName val="(3) AV"/>
      <sheetName val="(4) Fees"/>
      <sheetName val="(5) On Costs"/>
      <sheetName val="(6) Cont"/>
      <sheetName val="(7) Retail Contribution"/>
      <sheetName val="(8) VAT"/>
      <sheetName val="(9) IT"/>
      <sheetName val="(10) VAT"/>
      <sheetName val="Cashflow"/>
      <sheetName val="Commitment Schedule"/>
    </sheetNames>
    <sheetDataSet>
      <sheetData sheetId="0" refreshError="1"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229551.91666666666</v>
          </cell>
        </row>
        <row r="55">
          <cell r="S55">
            <v>229551.91666666666</v>
          </cell>
        </row>
        <row r="56">
          <cell r="S56">
            <v>229551.91666666666</v>
          </cell>
        </row>
        <row r="57">
          <cell r="S57">
            <v>229551.91666666666</v>
          </cell>
        </row>
        <row r="58">
          <cell r="S58">
            <v>229551.91666666666</v>
          </cell>
        </row>
        <row r="59">
          <cell r="S59">
            <v>229551.91666666666</v>
          </cell>
        </row>
        <row r="60">
          <cell r="S60">
            <v>229551.91666666666</v>
          </cell>
        </row>
        <row r="61">
          <cell r="S61">
            <v>229551.91666666666</v>
          </cell>
        </row>
        <row r="62">
          <cell r="S62">
            <v>229551.91666666666</v>
          </cell>
        </row>
        <row r="63">
          <cell r="S63">
            <v>3681114.4166666665</v>
          </cell>
        </row>
        <row r="64">
          <cell r="S64">
            <v>229551.91666666666</v>
          </cell>
        </row>
        <row r="65">
          <cell r="S65">
            <v>418172.20163680555</v>
          </cell>
        </row>
        <row r="66">
          <cell r="S66">
            <v>646432.70835409709</v>
          </cell>
        </row>
        <row r="67">
          <cell r="S67">
            <v>885799.25734174903</v>
          </cell>
        </row>
        <row r="68">
          <cell r="S68">
            <v>1097706.3902664275</v>
          </cell>
        </row>
        <row r="69">
          <cell r="S69">
            <v>1282154.1071281349</v>
          </cell>
        </row>
        <row r="70">
          <cell r="S70">
            <v>1439142.4079268659</v>
          </cell>
        </row>
        <row r="71">
          <cell r="S71">
            <v>1568671.2926626273</v>
          </cell>
        </row>
        <row r="72">
          <cell r="S72">
            <v>1670740.761335412</v>
          </cell>
        </row>
        <row r="73">
          <cell r="S73">
            <v>1745350.8139452264</v>
          </cell>
        </row>
        <row r="74">
          <cell r="S74">
            <v>1792501.4504920712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Risk Levels"/>
    </sheetNames>
    <sheetDataSet>
      <sheetData sheetId="0" refreshError="1">
        <row r="1">
          <cell r="IV1" t="str">
            <v>RED</v>
          </cell>
        </row>
        <row r="2">
          <cell r="IV2" t="str">
            <v>AMBER</v>
          </cell>
        </row>
        <row r="3">
          <cell r="IV3" t="str">
            <v>GREEN</v>
          </cell>
        </row>
        <row r="4">
          <cell r="IV4" t="str">
            <v>Closed</v>
          </cell>
        </row>
        <row r="5">
          <cell r="IV5" t="str">
            <v>Moved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Q72"/>
  <sheetViews>
    <sheetView showGridLines="0" view="pageBreakPreview" zoomScale="75" zoomScaleNormal="70" zoomScaleSheetLayoutView="85" workbookViewId="0">
      <pane ySplit="17" topLeftCell="A18" activePane="bottomLeft" state="frozen"/>
      <selection activeCell="E16" sqref="E16"/>
      <selection pane="bottomLeft" activeCell="M56" sqref="M56"/>
    </sheetView>
  </sheetViews>
  <sheetFormatPr defaultColWidth="7.85546875" defaultRowHeight="12.75"/>
  <cols>
    <col min="1" max="1" width="6.85546875" style="1" customWidth="1"/>
    <col min="2" max="2" width="20.28515625" style="1" customWidth="1"/>
    <col min="3" max="4" width="12.7109375" style="1" customWidth="1"/>
    <col min="5" max="5" width="10.85546875" style="1" customWidth="1"/>
    <col min="6" max="8" width="12.28515625" style="1" customWidth="1"/>
    <col min="9" max="9" width="1.42578125" style="1" customWidth="1"/>
    <col min="10" max="10" width="10.28515625" style="1" customWidth="1"/>
    <col min="11" max="11" width="10.85546875" style="1" customWidth="1"/>
    <col min="12" max="12" width="13.140625" style="1" bestFit="1" customWidth="1"/>
    <col min="13" max="13" width="12.140625" style="1" customWidth="1"/>
    <col min="14" max="14" width="12.42578125" style="1" customWidth="1"/>
    <col min="15" max="15" width="1.42578125" style="1" customWidth="1"/>
    <col min="16" max="16" width="10" style="1" customWidth="1"/>
    <col min="17" max="19" width="7.85546875" style="1" customWidth="1"/>
    <col min="20" max="20" width="14.7109375" style="1" customWidth="1"/>
    <col min="21" max="21" width="0.7109375" style="1" customWidth="1"/>
    <col min="22" max="22" width="14.7109375" style="1" customWidth="1"/>
    <col min="23" max="16384" width="7.85546875" style="1"/>
  </cols>
  <sheetData>
    <row r="1" spans="1:22" s="33" customFormat="1" ht="9.75" customHeight="1"/>
    <row r="2" spans="1:22" s="33" customFormat="1" ht="5.0999999999999996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22" s="33" customFormat="1">
      <c r="A3" s="455" t="e">
        <f>#REF!</f>
        <v>#REF!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7"/>
    </row>
    <row r="4" spans="1:22" s="33" customFormat="1">
      <c r="A4" s="196" t="e">
        <f>#REF!</f>
        <v>#REF!</v>
      </c>
      <c r="B4" s="34"/>
      <c r="C4" s="35"/>
      <c r="D4" s="34"/>
      <c r="E4" s="34"/>
      <c r="F4" s="34"/>
      <c r="G4" s="40"/>
      <c r="H4" s="34"/>
      <c r="I4" s="34"/>
      <c r="J4" s="34"/>
      <c r="K4" s="34"/>
      <c r="L4" s="34"/>
      <c r="M4" s="34"/>
      <c r="N4" s="34"/>
      <c r="O4" s="34"/>
      <c r="P4" s="39"/>
    </row>
    <row r="5" spans="1:22" s="33" customFormat="1">
      <c r="A5" s="455" t="e">
        <f>#REF!</f>
        <v>#REF!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7"/>
    </row>
    <row r="6" spans="1:22" s="33" customFormat="1" ht="12" customHeight="1">
      <c r="A6" s="196" t="e">
        <f>"Revision: "&amp;#REF!</f>
        <v>#REF!</v>
      </c>
      <c r="B6" s="34"/>
      <c r="C6" s="34"/>
      <c r="D6" s="34"/>
      <c r="E6" s="34"/>
      <c r="F6" s="40"/>
      <c r="G6" s="40"/>
      <c r="H6" s="34"/>
      <c r="I6" s="34"/>
      <c r="J6" s="34"/>
      <c r="K6" s="34"/>
      <c r="L6" s="34"/>
      <c r="M6" s="34"/>
      <c r="N6" s="34"/>
      <c r="O6" s="34"/>
      <c r="P6" s="39"/>
    </row>
    <row r="7" spans="1:22" s="33" customFormat="1" ht="5.0999999999999996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22" ht="6" customHeight="1">
      <c r="A8" s="185"/>
      <c r="B8" s="180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6"/>
    </row>
    <row r="9" spans="1:22">
      <c r="A9" s="450" t="e">
        <f>"Section "&amp;#REF!&amp;" - "&amp;#REF!</f>
        <v>#REF!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2"/>
    </row>
    <row r="10" spans="1:22" ht="6" customHeight="1">
      <c r="A10" s="187"/>
      <c r="B10" s="18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88"/>
    </row>
    <row r="11" spans="1:22" ht="6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22">
      <c r="A12" s="447" t="e">
        <f>#REF!&amp;" - "&amp;#REF!</f>
        <v>#REF!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9"/>
    </row>
    <row r="13" spans="1:22" ht="6" customHeigh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1:22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2"/>
    </row>
    <row r="15" spans="1:22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2"/>
    </row>
    <row r="16" spans="1:22" ht="35.25" customHeight="1" thickBot="1">
      <c r="A16" s="338" t="s">
        <v>2</v>
      </c>
      <c r="B16" s="339" t="s">
        <v>0</v>
      </c>
      <c r="C16" s="341" t="s">
        <v>3</v>
      </c>
      <c r="D16" s="341" t="s">
        <v>4</v>
      </c>
      <c r="E16" s="340" t="s">
        <v>14</v>
      </c>
      <c r="F16" s="341" t="s">
        <v>5</v>
      </c>
      <c r="G16" s="341" t="s">
        <v>154</v>
      </c>
      <c r="H16" s="341" t="s">
        <v>6</v>
      </c>
      <c r="I16" s="341"/>
      <c r="J16" s="341" t="s">
        <v>7</v>
      </c>
      <c r="K16" s="341" t="s">
        <v>8</v>
      </c>
      <c r="L16" s="341" t="s">
        <v>9</v>
      </c>
      <c r="M16" s="341" t="s">
        <v>10</v>
      </c>
      <c r="N16" s="341" t="s">
        <v>11</v>
      </c>
      <c r="O16" s="341"/>
      <c r="P16" s="344" t="s">
        <v>12</v>
      </c>
      <c r="Q16" s="6"/>
      <c r="R16" s="6"/>
      <c r="T16" s="15"/>
      <c r="U16" s="15"/>
      <c r="V16" s="15"/>
    </row>
    <row r="17" spans="1:43" ht="24" customHeight="1" thickBot="1">
      <c r="A17" s="194" t="e">
        <f>#REF!</f>
        <v>#REF!</v>
      </c>
      <c r="B17" s="195" t="e">
        <f>#REF!</f>
        <v>#REF!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9" customHeight="1">
      <c r="A18" s="4"/>
      <c r="B18" s="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6.5" customHeight="1">
      <c r="A19" s="10" t="e">
        <f>A17+1</f>
        <v>#REF!</v>
      </c>
      <c r="B19" s="13" t="s">
        <v>13</v>
      </c>
      <c r="C19" s="19"/>
      <c r="D19" s="19" t="e">
        <f>SUMIF(#REF!,A19,#REF!)</f>
        <v>#REF!</v>
      </c>
      <c r="E19" s="19"/>
      <c r="F19" s="19" t="e">
        <f>C19+D19+E19</f>
        <v>#REF!</v>
      </c>
      <c r="G19" s="19">
        <v>0</v>
      </c>
      <c r="H19" s="19" t="e">
        <f>F19-G19</f>
        <v>#REF!</v>
      </c>
      <c r="I19" s="19"/>
      <c r="J19" s="19">
        <v>0</v>
      </c>
      <c r="K19" s="19">
        <v>0</v>
      </c>
      <c r="L19" s="19">
        <f>J19+K19</f>
        <v>0</v>
      </c>
      <c r="M19" s="19" t="e">
        <f>F19-L19</f>
        <v>#REF!</v>
      </c>
      <c r="N19" s="19" t="e">
        <f>L19+M19</f>
        <v>#REF!</v>
      </c>
      <c r="O19" s="13"/>
      <c r="P19" s="16"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6.5" customHeight="1">
      <c r="A20" s="10" t="e">
        <f>A19+1</f>
        <v>#REF!</v>
      </c>
      <c r="B20" s="13" t="s">
        <v>160</v>
      </c>
      <c r="C20" s="19"/>
      <c r="D20" s="19" t="e">
        <f>SUMIF(#REF!,A20,#REF!)</f>
        <v>#REF!</v>
      </c>
      <c r="E20" s="19"/>
      <c r="F20" s="19" t="e">
        <f>C20+D20+E20</f>
        <v>#REF!</v>
      </c>
      <c r="G20" s="19">
        <v>0</v>
      </c>
      <c r="H20" s="19" t="e">
        <f>F20-G20</f>
        <v>#REF!</v>
      </c>
      <c r="I20" s="19"/>
      <c r="J20" s="19">
        <v>0</v>
      </c>
      <c r="K20" s="19">
        <v>0</v>
      </c>
      <c r="L20" s="19">
        <f>J20+K20</f>
        <v>0</v>
      </c>
      <c r="M20" s="19" t="e">
        <f>F20-L20</f>
        <v>#REF!</v>
      </c>
      <c r="N20" s="19" t="e">
        <f>L20+M20</f>
        <v>#REF!</v>
      </c>
      <c r="O20" s="13"/>
      <c r="P20" s="16">
        <v>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6.5" customHeight="1" thickBot="1">
      <c r="A21" s="10"/>
      <c r="B21" s="1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3"/>
      <c r="P21" s="1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9" customFormat="1" ht="16.5" customHeight="1" thickBot="1">
      <c r="A22" s="336"/>
      <c r="B22" s="343" t="e">
        <f>"Total "&amp;$B$17</f>
        <v>#REF!</v>
      </c>
      <c r="C22" s="335">
        <f>SUM(C18:C21)</f>
        <v>0</v>
      </c>
      <c r="D22" s="335" t="e">
        <f t="shared" ref="D22:P22" si="0">SUM(D18:D21)</f>
        <v>#REF!</v>
      </c>
      <c r="E22" s="335">
        <f>SUM(E18:E21)</f>
        <v>0</v>
      </c>
      <c r="F22" s="335" t="e">
        <f t="shared" si="0"/>
        <v>#REF!</v>
      </c>
      <c r="G22" s="335">
        <f t="shared" si="0"/>
        <v>0</v>
      </c>
      <c r="H22" s="335" t="e">
        <f t="shared" si="0"/>
        <v>#REF!</v>
      </c>
      <c r="I22" s="335">
        <f t="shared" si="0"/>
        <v>0</v>
      </c>
      <c r="J22" s="335">
        <f t="shared" si="0"/>
        <v>0</v>
      </c>
      <c r="K22" s="335">
        <f t="shared" si="0"/>
        <v>0</v>
      </c>
      <c r="L22" s="335">
        <f t="shared" si="0"/>
        <v>0</v>
      </c>
      <c r="M22" s="335" t="e">
        <f t="shared" si="0"/>
        <v>#REF!</v>
      </c>
      <c r="N22" s="335" t="e">
        <f t="shared" si="0"/>
        <v>#REF!</v>
      </c>
      <c r="O22" s="345">
        <f t="shared" si="0"/>
        <v>0</v>
      </c>
      <c r="P22" s="346">
        <f t="shared" si="0"/>
        <v>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6.5" customHeight="1">
      <c r="A23" s="349"/>
      <c r="B23" s="35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51"/>
      <c r="P23" s="35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6.5" customHeight="1">
      <c r="A24" s="14"/>
      <c r="B24" s="1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1"/>
      <c r="P24" s="1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6.5" customHeight="1">
      <c r="A25" s="14"/>
      <c r="B25" s="1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1"/>
      <c r="P25" s="1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6.5" customHeight="1">
      <c r="A26" s="14"/>
      <c r="B26" s="1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1"/>
      <c r="P26" s="1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6.5" customHeight="1">
      <c r="A27" s="14"/>
      <c r="B27" s="1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6.5" customHeight="1">
      <c r="A28" s="14"/>
      <c r="B28" s="1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1"/>
      <c r="P28" s="1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6.5" customHeight="1">
      <c r="A29" s="14"/>
      <c r="B29" s="1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1"/>
      <c r="P29" s="1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6.5" customHeight="1">
      <c r="A30" s="14"/>
      <c r="B30" s="1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1"/>
      <c r="P30" s="1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6.5" customHeight="1">
      <c r="A31" s="14"/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1"/>
      <c r="P31" s="1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6.5" customHeight="1">
      <c r="A32" s="14"/>
      <c r="B32" s="1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1"/>
      <c r="P32" s="1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6.5" customHeight="1">
      <c r="A33" s="14"/>
      <c r="B33" s="1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1"/>
      <c r="P33" s="1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6.5" customHeight="1">
      <c r="A34" s="14"/>
      <c r="B34" s="1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1"/>
      <c r="P34" s="1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6.5" customHeight="1">
      <c r="A35" s="14"/>
      <c r="B35" s="1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1"/>
      <c r="P35" s="1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6.5" customHeight="1">
      <c r="A36" s="14"/>
      <c r="B36" s="1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1"/>
      <c r="P36" s="1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6.5" customHeight="1">
      <c r="A37" s="14"/>
      <c r="B37" s="1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1"/>
      <c r="P37" s="1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6.5" customHeight="1">
      <c r="A38" s="14"/>
      <c r="B38" s="1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"/>
      <c r="P38" s="1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5.75" customHeight="1">
      <c r="A39" s="14"/>
      <c r="B39" s="1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1"/>
      <c r="P39" s="1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6.5" customHeight="1">
      <c r="A40" s="14"/>
      <c r="B40" s="2"/>
      <c r="C40" s="1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1"/>
      <c r="P40" s="1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5"/>
      <c r="B41" s="2"/>
      <c r="C41" s="11"/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s="31" customFormat="1" ht="24" customHeight="1">
      <c r="A42" s="189" t="e">
        <f>$A$9</f>
        <v>#REF!</v>
      </c>
      <c r="B42" s="190"/>
      <c r="C42" s="183"/>
      <c r="D42" s="183"/>
      <c r="E42" s="183"/>
      <c r="F42" s="183"/>
      <c r="G42" s="183"/>
      <c r="H42" s="184"/>
      <c r="I42" s="183"/>
      <c r="J42" s="183"/>
      <c r="K42" s="183"/>
      <c r="L42" s="453" t="e">
        <f>IF(#REF!="Please Enter","Enter Date on Contents Page",#REF!)</f>
        <v>#REF!</v>
      </c>
      <c r="M42" s="453" t="e">
        <f>IF(#REF!="Please Enter","Enter Date on Contents Page",#REF!)</f>
        <v>#REF!</v>
      </c>
      <c r="N42" s="453" t="e">
        <f>IF(#REF!="Please Enter","Enter Date on Contents Page",#REF!)</f>
        <v>#REF!</v>
      </c>
      <c r="O42" s="453" t="e">
        <f>IF(#REF!="Please Enter","Enter Date on Contents Page",#REF!)</f>
        <v>#REF!</v>
      </c>
      <c r="P42" s="454" t="e">
        <f>IF(#REF!="Please Enter","Enter Date on Contents Page",#REF!)</f>
        <v>#REF!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:43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3:43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3:43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3:43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3:43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3:43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3:43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3:43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3:43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3:43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3:43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3:43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3:43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3:43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3:43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3:43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3:43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3:43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3:43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:43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3:43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:43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3:43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3:43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3:43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</sheetData>
  <mergeCells count="5">
    <mergeCell ref="A12:P12"/>
    <mergeCell ref="A9:P9"/>
    <mergeCell ref="L42:P42"/>
    <mergeCell ref="A3:P3"/>
    <mergeCell ref="A5:P5"/>
  </mergeCells>
  <phoneticPr fontId="0" type="noConversion"/>
  <conditionalFormatting sqref="C19:N20">
    <cfRule type="cellIs" dxfId="8" priority="1" stopIfTrue="1" operator="equal">
      <formula>"Excluded"</formula>
    </cfRule>
  </conditionalFormatting>
  <dataValidations count="2">
    <dataValidation type="custom" allowBlank="1" showInputMessage="1" showErrorMessage="1" errorTitle="Enter on contents page" prompt="Enter on contents page" sqref="A6">
      <formula1>"="</formula1>
    </dataValidation>
    <dataValidation type="custom" allowBlank="1" showInputMessage="1" showErrorMessage="1" sqref="L42:P42 A42:B42">
      <formula1>"="</formula1>
    </dataValidation>
  </dataValidations>
  <printOptions horizontalCentered="1"/>
  <pageMargins left="0.55118110236220474" right="0.51181102362204722" top="0.62992125984251968" bottom="0.23622047244094491" header="0.51181102362204722" footer="0.64"/>
  <pageSetup paperSize="9" scale="80" fitToHeight="0" orientation="landscape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Q77"/>
  <sheetViews>
    <sheetView showGridLines="0" view="pageBreakPreview" zoomScale="75" zoomScaleNormal="70" zoomScaleSheetLayoutView="85" workbookViewId="0">
      <selection activeCell="J41" sqref="J41"/>
    </sheetView>
  </sheetViews>
  <sheetFormatPr defaultColWidth="7.85546875" defaultRowHeight="12.75"/>
  <cols>
    <col min="1" max="1" width="6.85546875" style="1" customWidth="1"/>
    <col min="2" max="2" width="20.28515625" style="1" customWidth="1"/>
    <col min="3" max="4" width="12.7109375" style="1" customWidth="1"/>
    <col min="5" max="5" width="11.140625" style="1" customWidth="1"/>
    <col min="6" max="7" width="12.28515625" style="1" customWidth="1"/>
    <col min="8" max="8" width="9.85546875" style="1" customWidth="1"/>
    <col min="9" max="9" width="1.42578125" style="1" customWidth="1"/>
    <col min="10" max="10" width="10.28515625" style="1" customWidth="1"/>
    <col min="11" max="11" width="10.7109375" style="1" customWidth="1"/>
    <col min="12" max="12" width="11.28515625" style="1" customWidth="1"/>
    <col min="13" max="13" width="12.140625" style="1" customWidth="1"/>
    <col min="14" max="14" width="12.42578125" style="1" customWidth="1"/>
    <col min="15" max="15" width="1.42578125" style="1" customWidth="1"/>
    <col min="16" max="16" width="10" style="1" customWidth="1"/>
    <col min="17" max="19" width="7.85546875" style="1" customWidth="1"/>
    <col min="20" max="20" width="14.7109375" style="1" customWidth="1"/>
    <col min="21" max="21" width="0.7109375" style="1" customWidth="1"/>
    <col min="22" max="22" width="14.7109375" style="1" customWidth="1"/>
    <col min="23" max="16384" width="7.85546875" style="1"/>
  </cols>
  <sheetData>
    <row r="1" spans="1:22" s="33" customFormat="1" ht="9.75" customHeight="1"/>
    <row r="2" spans="1:22" s="33" customFormat="1" ht="5.0999999999999996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22" s="33" customFormat="1">
      <c r="A3" s="455" t="e">
        <f>#REF!</f>
        <v>#REF!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7"/>
    </row>
    <row r="4" spans="1:22" s="33" customFormat="1">
      <c r="A4" s="196" t="e">
        <f>#REF!</f>
        <v>#REF!</v>
      </c>
      <c r="B4" s="34"/>
      <c r="C4" s="35"/>
      <c r="D4" s="34"/>
      <c r="E4" s="34"/>
      <c r="F4" s="34"/>
      <c r="G4" s="40"/>
      <c r="H4" s="34"/>
      <c r="I4" s="34"/>
      <c r="J4" s="34"/>
      <c r="K4" s="34"/>
      <c r="L4" s="34"/>
      <c r="M4" s="34"/>
      <c r="N4" s="34"/>
      <c r="O4" s="34"/>
      <c r="P4" s="39"/>
    </row>
    <row r="5" spans="1:22" s="33" customFormat="1">
      <c r="A5" s="455" t="e">
        <f>#REF!</f>
        <v>#REF!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7"/>
    </row>
    <row r="6" spans="1:22" s="33" customFormat="1" ht="12" customHeight="1">
      <c r="A6" s="196" t="e">
        <f>"Revision: "&amp;#REF!</f>
        <v>#REF!</v>
      </c>
      <c r="B6" s="34"/>
      <c r="C6" s="34"/>
      <c r="D6" s="34"/>
      <c r="E6" s="34"/>
      <c r="F6" s="40"/>
      <c r="G6" s="40"/>
      <c r="H6" s="34"/>
      <c r="I6" s="34"/>
      <c r="J6" s="34"/>
      <c r="K6" s="34"/>
      <c r="L6" s="34"/>
      <c r="M6" s="34"/>
      <c r="N6" s="34"/>
      <c r="O6" s="34"/>
      <c r="P6" s="39"/>
    </row>
    <row r="7" spans="1:22" s="33" customFormat="1" ht="5.0999999999999996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22" ht="6" customHeight="1">
      <c r="A8" s="185"/>
      <c r="B8" s="180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6"/>
    </row>
    <row r="9" spans="1:22">
      <c r="A9" s="450" t="e">
        <f>"Section "&amp;#REF!&amp;" - "&amp;#REF!</f>
        <v>#REF!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2"/>
    </row>
    <row r="10" spans="1:22" ht="6" customHeight="1">
      <c r="A10" s="187"/>
      <c r="B10" s="18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88"/>
    </row>
    <row r="11" spans="1:22" ht="6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22">
      <c r="A12" s="447" t="e">
        <f>#REF!&amp;" - "&amp;#REF!</f>
        <v>#REF!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9"/>
    </row>
    <row r="13" spans="1:22" ht="6" customHeigh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1:22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2"/>
    </row>
    <row r="15" spans="1:22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2"/>
    </row>
    <row r="16" spans="1:22" ht="35.25" customHeight="1" thickBot="1">
      <c r="A16" s="338" t="s">
        <v>2</v>
      </c>
      <c r="B16" s="339" t="s">
        <v>0</v>
      </c>
      <c r="C16" s="341" t="s">
        <v>3</v>
      </c>
      <c r="D16" s="341" t="s">
        <v>4</v>
      </c>
      <c r="E16" s="340" t="s">
        <v>14</v>
      </c>
      <c r="F16" s="341" t="s">
        <v>5</v>
      </c>
      <c r="G16" s="341" t="s">
        <v>154</v>
      </c>
      <c r="H16" s="341" t="s">
        <v>6</v>
      </c>
      <c r="I16" s="341"/>
      <c r="J16" s="341" t="s">
        <v>7</v>
      </c>
      <c r="K16" s="341" t="s">
        <v>8</v>
      </c>
      <c r="L16" s="341" t="s">
        <v>9</v>
      </c>
      <c r="M16" s="341" t="s">
        <v>10</v>
      </c>
      <c r="N16" s="341" t="s">
        <v>11</v>
      </c>
      <c r="O16" s="341"/>
      <c r="P16" s="344" t="s">
        <v>12</v>
      </c>
      <c r="Q16" s="6"/>
      <c r="R16" s="6"/>
      <c r="T16" s="15"/>
      <c r="U16" s="15"/>
      <c r="V16" s="15"/>
    </row>
    <row r="17" spans="1:43" ht="24" customHeight="1" thickBot="1">
      <c r="A17" s="194" t="e">
        <f>#REF!</f>
        <v>#REF!</v>
      </c>
      <c r="B17" s="195" t="e">
        <f>#REF!</f>
        <v>#REF!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9" customHeight="1">
      <c r="A18" s="4"/>
      <c r="B18" s="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6.5" customHeight="1">
      <c r="A19" s="10" t="e">
        <f>A17&amp;1</f>
        <v>#REF!</v>
      </c>
      <c r="B19" s="3" t="s">
        <v>17</v>
      </c>
      <c r="C19" s="19"/>
      <c r="D19" s="19" t="e">
        <f>SUMIF(#REF!,A19,#REF!)</f>
        <v>#REF!</v>
      </c>
      <c r="E19" s="19"/>
      <c r="F19" s="19" t="e">
        <f>C19+D19+E19</f>
        <v>#REF!</v>
      </c>
      <c r="G19" s="19"/>
      <c r="H19" s="19" t="e">
        <f>F19-G19</f>
        <v>#REF!</v>
      </c>
      <c r="I19" s="19"/>
      <c r="J19" s="19"/>
      <c r="K19" s="19"/>
      <c r="L19" s="19">
        <f>J19+K19</f>
        <v>0</v>
      </c>
      <c r="M19" s="19" t="e">
        <f>F19-L19</f>
        <v>#REF!</v>
      </c>
      <c r="N19" s="19" t="e">
        <f>L19+M19</f>
        <v>#REF!</v>
      </c>
      <c r="O19" s="13"/>
      <c r="P19" s="16"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6.5" customHeight="1">
      <c r="A20" s="10"/>
      <c r="B20" s="1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3"/>
      <c r="P20" s="1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6.5" customHeight="1" thickBot="1">
      <c r="A21" s="14"/>
      <c r="B21" s="2"/>
      <c r="C21" s="11"/>
      <c r="D21" s="1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1"/>
      <c r="P21" s="1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9" customFormat="1" ht="16.5" customHeight="1" thickBot="1">
      <c r="A22" s="336"/>
      <c r="B22" s="343" t="e">
        <f>"Total "&amp;$B$17</f>
        <v>#REF!</v>
      </c>
      <c r="C22" s="335">
        <f t="shared" ref="C22:P22" si="0">SUM(C18:C21)</f>
        <v>0</v>
      </c>
      <c r="D22" s="335" t="e">
        <f t="shared" si="0"/>
        <v>#REF!</v>
      </c>
      <c r="E22" s="335">
        <f>SUM(E18:E21)</f>
        <v>0</v>
      </c>
      <c r="F22" s="335" t="e">
        <f t="shared" si="0"/>
        <v>#REF!</v>
      </c>
      <c r="G22" s="335">
        <f t="shared" si="0"/>
        <v>0</v>
      </c>
      <c r="H22" s="335" t="e">
        <f t="shared" si="0"/>
        <v>#REF!</v>
      </c>
      <c r="I22" s="335">
        <f t="shared" si="0"/>
        <v>0</v>
      </c>
      <c r="J22" s="335">
        <f t="shared" si="0"/>
        <v>0</v>
      </c>
      <c r="K22" s="335">
        <f t="shared" si="0"/>
        <v>0</v>
      </c>
      <c r="L22" s="335">
        <f t="shared" si="0"/>
        <v>0</v>
      </c>
      <c r="M22" s="335" t="e">
        <f t="shared" si="0"/>
        <v>#REF!</v>
      </c>
      <c r="N22" s="335" t="e">
        <f t="shared" si="0"/>
        <v>#REF!</v>
      </c>
      <c r="O22" s="345">
        <f t="shared" si="0"/>
        <v>0</v>
      </c>
      <c r="P22" s="346">
        <f t="shared" si="0"/>
        <v>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1"/>
      <c r="N23" s="11"/>
      <c r="O23" s="11"/>
      <c r="P23" s="1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1"/>
      <c r="N24" s="11"/>
      <c r="O24" s="11"/>
      <c r="P24" s="1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1"/>
      <c r="N25" s="11"/>
      <c r="O25" s="11"/>
      <c r="P25" s="1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1"/>
      <c r="N26" s="11"/>
      <c r="O26" s="11"/>
      <c r="P26" s="1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11"/>
      <c r="O27" s="11"/>
      <c r="P27" s="1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1"/>
      <c r="N28" s="11"/>
      <c r="O28" s="11"/>
      <c r="P28" s="1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1"/>
      <c r="N29" s="11"/>
      <c r="O29" s="11"/>
      <c r="P29" s="1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1"/>
      <c r="N30" s="11"/>
      <c r="O30" s="11"/>
      <c r="P30" s="1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1"/>
      <c r="N31" s="11"/>
      <c r="O31" s="11"/>
      <c r="P31" s="1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1"/>
      <c r="N32" s="11"/>
      <c r="O32" s="11"/>
      <c r="P32" s="1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5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5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5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5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5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5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5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5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5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5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>
      <c r="A43" s="5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>
      <c r="A44" s="5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>
      <c r="A45" s="5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>
      <c r="A46" s="5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s="31" customFormat="1" ht="24" customHeight="1">
      <c r="A47" s="189" t="e">
        <f>$A$9</f>
        <v>#REF!</v>
      </c>
      <c r="B47" s="190"/>
      <c r="C47" s="183"/>
      <c r="D47" s="183"/>
      <c r="E47" s="183"/>
      <c r="F47" s="183"/>
      <c r="G47" s="183"/>
      <c r="H47" s="184"/>
      <c r="I47" s="183"/>
      <c r="J47" s="183"/>
      <c r="K47" s="183"/>
      <c r="L47" s="453" t="e">
        <f>IF(#REF!="Please Enter","Enter Date on Contents Page",#REF!)</f>
        <v>#REF!</v>
      </c>
      <c r="M47" s="453" t="e">
        <f>IF(#REF!="Please Enter","Enter Date on Contents Page",#REF!)</f>
        <v>#REF!</v>
      </c>
      <c r="N47" s="453" t="e">
        <f>IF(#REF!="Please Enter","Enter Date on Contents Page",#REF!)</f>
        <v>#REF!</v>
      </c>
      <c r="O47" s="453" t="e">
        <f>IF(#REF!="Please Enter","Enter Date on Contents Page",#REF!)</f>
        <v>#REF!</v>
      </c>
      <c r="P47" s="454" t="e">
        <f>IF(#REF!="Please Enter","Enter Date on Contents Page",#REF!)</f>
        <v>#REF!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3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3:43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3:43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3:43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3:43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3:43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3:43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3:43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3:43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3:43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3:43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3:43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3:43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3:43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3:43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3:43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3:43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3:43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3:43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:43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3:43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:43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3:43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3:43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3:43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3:43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3:43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3:43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3:43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3:43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</sheetData>
  <mergeCells count="5">
    <mergeCell ref="A12:P12"/>
    <mergeCell ref="A9:P9"/>
    <mergeCell ref="L47:P47"/>
    <mergeCell ref="A3:P3"/>
    <mergeCell ref="A5:P5"/>
  </mergeCells>
  <phoneticPr fontId="0" type="noConversion"/>
  <conditionalFormatting sqref="C19:N20">
    <cfRule type="cellIs" dxfId="7" priority="1" stopIfTrue="1" operator="equal">
      <formula>"Excluded"</formula>
    </cfRule>
  </conditionalFormatting>
  <dataValidations count="2">
    <dataValidation type="custom" allowBlank="1" showInputMessage="1" showErrorMessage="1" errorTitle="Enter on contents page" prompt="Enter on contents page" sqref="A6">
      <formula1>"="</formula1>
    </dataValidation>
    <dataValidation type="custom" allowBlank="1" showInputMessage="1" showErrorMessage="1" sqref="A47:B47 L47:P47">
      <formula1>"="</formula1>
    </dataValidation>
  </dataValidations>
  <printOptions horizontalCentered="1"/>
  <pageMargins left="0.55118110236220474" right="0.51181102362204722" top="0.62992125984251968" bottom="0.23622047244094491" header="0.51181102362204722" footer="0.4"/>
  <pageSetup paperSize="9" scale="82" fitToHeight="0" orientation="landscape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R76"/>
  <sheetViews>
    <sheetView showGridLines="0" view="pageBreakPreview" zoomScale="75" zoomScaleNormal="70" zoomScaleSheetLayoutView="85" workbookViewId="0">
      <pane ySplit="17" topLeftCell="A18" activePane="bottomLeft" state="frozen"/>
      <selection activeCell="E16" sqref="E16"/>
      <selection pane="bottomLeft" activeCell="E16" sqref="E16"/>
    </sheetView>
  </sheetViews>
  <sheetFormatPr defaultColWidth="7.85546875" defaultRowHeight="12.75"/>
  <cols>
    <col min="1" max="1" width="6.85546875" style="1" customWidth="1"/>
    <col min="2" max="2" width="9.7109375" style="1" customWidth="1"/>
    <col min="3" max="3" width="10.42578125" style="1" customWidth="1"/>
    <col min="4" max="5" width="12.7109375" style="1" customWidth="1"/>
    <col min="6" max="6" width="11" style="1" customWidth="1"/>
    <col min="7" max="8" width="12.28515625" style="1" customWidth="1"/>
    <col min="9" max="9" width="12.5703125" style="1" customWidth="1"/>
    <col min="10" max="10" width="1.42578125" style="1" customWidth="1"/>
    <col min="11" max="11" width="13.140625" style="1" customWidth="1"/>
    <col min="12" max="12" width="10.7109375" style="1" customWidth="1"/>
    <col min="13" max="13" width="12.28515625" style="1" customWidth="1"/>
    <col min="14" max="15" width="12.140625" style="1" customWidth="1"/>
    <col min="16" max="16" width="1.42578125" style="1" customWidth="1"/>
    <col min="17" max="17" width="10.28515625" style="1" customWidth="1"/>
    <col min="18" max="20" width="7.85546875" style="1" customWidth="1"/>
    <col min="21" max="21" width="14.7109375" style="1" customWidth="1"/>
    <col min="22" max="22" width="0.7109375" style="1" customWidth="1"/>
    <col min="23" max="23" width="14.7109375" style="1" customWidth="1"/>
    <col min="24" max="16384" width="7.85546875" style="1"/>
  </cols>
  <sheetData>
    <row r="1" spans="1:23" s="33" customFormat="1" ht="9.75" customHeight="1"/>
    <row r="2" spans="1:23" s="33" customFormat="1" ht="5.0999999999999996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1:23" s="33" customFormat="1">
      <c r="A3" s="455" t="e">
        <f>#REF!</f>
        <v>#REF!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7"/>
    </row>
    <row r="4" spans="1:23" s="33" customFormat="1">
      <c r="A4" s="196" t="e">
        <f>#REF!</f>
        <v>#REF!</v>
      </c>
      <c r="B4" s="34"/>
      <c r="C4" s="34"/>
      <c r="D4" s="35"/>
      <c r="E4" s="34"/>
      <c r="F4" s="34"/>
      <c r="G4" s="34"/>
      <c r="H4" s="40"/>
      <c r="I4" s="34"/>
      <c r="J4" s="34"/>
      <c r="K4" s="34"/>
      <c r="L4" s="34"/>
      <c r="M4" s="34"/>
      <c r="N4" s="34"/>
      <c r="O4" s="34"/>
      <c r="P4" s="34"/>
      <c r="Q4" s="39"/>
    </row>
    <row r="5" spans="1:23" s="33" customFormat="1">
      <c r="A5" s="455" t="e">
        <f>#REF!</f>
        <v>#REF!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7"/>
    </row>
    <row r="6" spans="1:23" s="33" customFormat="1" ht="12" customHeight="1">
      <c r="A6" s="196" t="e">
        <f>"Revision: "&amp;#REF!</f>
        <v>#REF!</v>
      </c>
      <c r="B6" s="34"/>
      <c r="C6" s="34"/>
      <c r="D6" s="34"/>
      <c r="E6" s="34"/>
      <c r="F6" s="34"/>
      <c r="G6" s="40"/>
      <c r="H6" s="40"/>
      <c r="I6" s="34"/>
      <c r="J6" s="34"/>
      <c r="K6" s="34"/>
      <c r="L6" s="34"/>
      <c r="M6" s="34"/>
      <c r="N6" s="34"/>
      <c r="O6" s="34"/>
      <c r="P6" s="34"/>
      <c r="Q6" s="39"/>
    </row>
    <row r="7" spans="1:23" s="33" customFormat="1" ht="5.0999999999999996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</row>
    <row r="8" spans="1:23" ht="6" customHeight="1">
      <c r="A8" s="185"/>
      <c r="B8" s="180"/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6"/>
    </row>
    <row r="9" spans="1:23">
      <c r="A9" s="450" t="e">
        <f>"Section "&amp;#REF!&amp;" - "&amp;#REF!</f>
        <v>#REF!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2"/>
    </row>
    <row r="10" spans="1:23" ht="6" customHeight="1">
      <c r="A10" s="187"/>
      <c r="B10" s="182"/>
      <c r="C10" s="18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88"/>
    </row>
    <row r="11" spans="1:23" ht="6" customHeight="1">
      <c r="A11" s="22"/>
      <c r="B11" s="23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1:23">
      <c r="A12" s="447" t="e">
        <f>#REF!&amp;" - "&amp;#REF!</f>
        <v>#REF!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9"/>
    </row>
    <row r="13" spans="1:23" ht="6" customHeight="1">
      <c r="A13" s="26"/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1:23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2"/>
    </row>
    <row r="15" spans="1:23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2"/>
    </row>
    <row r="16" spans="1:23" ht="35.25" customHeight="1" thickBot="1">
      <c r="A16" s="338" t="s">
        <v>2</v>
      </c>
      <c r="B16" s="458" t="s">
        <v>0</v>
      </c>
      <c r="C16" s="458"/>
      <c r="D16" s="341" t="s">
        <v>3</v>
      </c>
      <c r="E16" s="341" t="s">
        <v>4</v>
      </c>
      <c r="F16" s="340" t="s">
        <v>14</v>
      </c>
      <c r="G16" s="341" t="s">
        <v>5</v>
      </c>
      <c r="H16" s="341" t="s">
        <v>154</v>
      </c>
      <c r="I16" s="341" t="s">
        <v>6</v>
      </c>
      <c r="J16" s="341"/>
      <c r="K16" s="341" t="s">
        <v>7</v>
      </c>
      <c r="L16" s="341" t="s">
        <v>8</v>
      </c>
      <c r="M16" s="341" t="s">
        <v>9</v>
      </c>
      <c r="N16" s="341" t="s">
        <v>10</v>
      </c>
      <c r="O16" s="341" t="s">
        <v>11</v>
      </c>
      <c r="P16" s="341"/>
      <c r="Q16" s="344" t="s">
        <v>12</v>
      </c>
      <c r="R16" s="6"/>
      <c r="S16" s="6"/>
      <c r="U16" s="15"/>
      <c r="V16" s="15"/>
      <c r="W16" s="15"/>
    </row>
    <row r="17" spans="1:44" ht="24" customHeight="1" thickBot="1">
      <c r="A17" s="194" t="e">
        <f>#REF!</f>
        <v>#REF!</v>
      </c>
      <c r="B17" s="195" t="e">
        <f>#REF!</f>
        <v>#REF!</v>
      </c>
      <c r="C17" s="195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ht="9" customHeight="1">
      <c r="A18" s="4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8"/>
      <c r="M18" s="13"/>
      <c r="N18" s="13"/>
      <c r="O18" s="13"/>
      <c r="P18" s="13"/>
      <c r="Q18" s="1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ht="16.5" customHeight="1">
      <c r="A19" s="10">
        <v>601</v>
      </c>
      <c r="B19" s="3" t="s">
        <v>87</v>
      </c>
      <c r="C19" s="347">
        <v>0.17499999999999999</v>
      </c>
      <c r="D19" s="19" t="e">
        <f>SUM(#REF!)*'6 - 600'!C19</f>
        <v>#REF!</v>
      </c>
      <c r="E19" s="19" t="e">
        <f>SUM(#REF!)*'6 - 600'!C19</f>
        <v>#REF!</v>
      </c>
      <c r="F19" s="19" t="e">
        <f>SUM(#REF!)*'6 - 600'!C19</f>
        <v>#REF!</v>
      </c>
      <c r="G19" s="19" t="e">
        <f>D19+E19+F19</f>
        <v>#REF!</v>
      </c>
      <c r="H19" s="19" t="e">
        <f>SUM(#REF!)*'6 - 600'!C19</f>
        <v>#REF!</v>
      </c>
      <c r="I19" s="19" t="e">
        <f>G19-H19</f>
        <v>#REF!</v>
      </c>
      <c r="J19" s="19"/>
      <c r="K19" s="19" t="e">
        <f>SUM(#REF!)*'6 - 600'!C19</f>
        <v>#REF!</v>
      </c>
      <c r="L19" s="19" t="e">
        <f>SUM(#REF!)*C19</f>
        <v>#REF!</v>
      </c>
      <c r="M19" s="19" t="e">
        <f>K19+L19</f>
        <v>#REF!</v>
      </c>
      <c r="N19" s="19" t="e">
        <f>G19-M19</f>
        <v>#REF!</v>
      </c>
      <c r="O19" s="19" t="e">
        <f>M19+N19</f>
        <v>#REF!</v>
      </c>
      <c r="P19" s="19"/>
      <c r="Q19" s="16" t="e">
        <f>SUM(#REF!)*'6 - 600'!C19</f>
        <v>#REF!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ht="16.5" customHeight="1">
      <c r="A20" s="10">
        <v>602</v>
      </c>
      <c r="B20" s="13" t="s">
        <v>155</v>
      </c>
      <c r="C20" s="348">
        <v>-0.17499999999999999</v>
      </c>
      <c r="D20" s="19" t="e">
        <f>SUM(#REF!)*'6 - 600'!C20</f>
        <v>#REF!</v>
      </c>
      <c r="E20" s="19" t="e">
        <f>SUM(#REF!)*'6 - 600'!C20</f>
        <v>#REF!</v>
      </c>
      <c r="F20" s="19" t="e">
        <f>SUM(#REF!)*'6 - 600'!C20</f>
        <v>#REF!</v>
      </c>
      <c r="G20" s="19" t="e">
        <f>D20+E20+F20</f>
        <v>#REF!</v>
      </c>
      <c r="H20" s="19" t="e">
        <f>SUM(#REF!)*'6 - 600'!C20</f>
        <v>#REF!</v>
      </c>
      <c r="I20" s="19" t="e">
        <f>G20-H20</f>
        <v>#REF!</v>
      </c>
      <c r="J20" s="19"/>
      <c r="K20" s="19" t="e">
        <f>SUM(#REF!)*'6 - 600'!C20</f>
        <v>#REF!</v>
      </c>
      <c r="L20" s="19" t="e">
        <f>SUM(#REF!)*'6 - 600'!C20</f>
        <v>#REF!</v>
      </c>
      <c r="M20" s="19" t="e">
        <f>K20+L20</f>
        <v>#REF!</v>
      </c>
      <c r="N20" s="19" t="e">
        <f>G20-M20</f>
        <v>#REF!</v>
      </c>
      <c r="O20" s="19" t="e">
        <f>M20+N20</f>
        <v>#REF!</v>
      </c>
      <c r="P20" s="19"/>
      <c r="Q20" s="16" t="e">
        <f>SUM(#REF!)*'6 - 600'!C20</f>
        <v>#REF!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16.5" customHeight="1" thickBot="1">
      <c r="A21" s="10"/>
      <c r="B21" s="13"/>
      <c r="C21" s="347"/>
      <c r="D21" s="13"/>
      <c r="E21" s="13"/>
      <c r="F21" s="13"/>
      <c r="G21" s="18"/>
      <c r="H21" s="18"/>
      <c r="I21" s="18"/>
      <c r="J21" s="18"/>
      <c r="K21" s="18"/>
      <c r="L21" s="18"/>
      <c r="M21" s="18"/>
      <c r="N21" s="18"/>
      <c r="O21" s="18"/>
      <c r="P21" s="13"/>
      <c r="Q21" s="1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13.5" thickBot="1">
      <c r="A22" s="336"/>
      <c r="B22" s="343" t="e">
        <f>"Total "&amp;$B$17</f>
        <v>#REF!</v>
      </c>
      <c r="C22" s="343"/>
      <c r="D22" s="335" t="e">
        <f>SUM(D19:D21)</f>
        <v>#REF!</v>
      </c>
      <c r="E22" s="335" t="e">
        <f t="shared" ref="E22:Q22" si="0">SUM(E19:E21)</f>
        <v>#REF!</v>
      </c>
      <c r="F22" s="335" t="e">
        <f t="shared" si="0"/>
        <v>#REF!</v>
      </c>
      <c r="G22" s="335" t="e">
        <f t="shared" si="0"/>
        <v>#REF!</v>
      </c>
      <c r="H22" s="335" t="e">
        <f t="shared" si="0"/>
        <v>#REF!</v>
      </c>
      <c r="I22" s="335" t="e">
        <f t="shared" si="0"/>
        <v>#REF!</v>
      </c>
      <c r="J22" s="335">
        <f t="shared" si="0"/>
        <v>0</v>
      </c>
      <c r="K22" s="335" t="e">
        <f t="shared" si="0"/>
        <v>#REF!</v>
      </c>
      <c r="L22" s="335" t="e">
        <f t="shared" si="0"/>
        <v>#REF!</v>
      </c>
      <c r="M22" s="335" t="e">
        <f t="shared" si="0"/>
        <v>#REF!</v>
      </c>
      <c r="N22" s="335" t="e">
        <f t="shared" si="0"/>
        <v>#REF!</v>
      </c>
      <c r="O22" s="335" t="e">
        <f t="shared" si="0"/>
        <v>#REF!</v>
      </c>
      <c r="P22" s="335">
        <f t="shared" si="0"/>
        <v>0</v>
      </c>
      <c r="Q22" s="346" t="e">
        <f t="shared" si="0"/>
        <v>#REF!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6.5" customHeight="1">
      <c r="A23" s="349"/>
      <c r="B23" s="351"/>
      <c r="C23" s="353"/>
      <c r="D23" s="351"/>
      <c r="E23" s="351"/>
      <c r="F23" s="351"/>
      <c r="G23" s="32"/>
      <c r="H23" s="32"/>
      <c r="I23" s="32"/>
      <c r="J23" s="32"/>
      <c r="K23" s="32"/>
      <c r="L23" s="32"/>
      <c r="M23" s="32"/>
      <c r="N23" s="32"/>
      <c r="O23" s="32"/>
      <c r="P23" s="351"/>
      <c r="Q23" s="352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6.5" customHeight="1">
      <c r="A24" s="14"/>
      <c r="B24" s="11"/>
      <c r="C24" s="354"/>
      <c r="D24" s="11"/>
      <c r="E24" s="11"/>
      <c r="F24" s="11"/>
      <c r="G24" s="20"/>
      <c r="H24" s="20"/>
      <c r="I24" s="20"/>
      <c r="J24" s="20"/>
      <c r="K24" s="20"/>
      <c r="L24" s="20"/>
      <c r="M24" s="20"/>
      <c r="N24" s="20"/>
      <c r="O24" s="20"/>
      <c r="P24" s="11"/>
      <c r="Q24" s="1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6.5" customHeight="1">
      <c r="A25" s="14"/>
      <c r="B25" s="11"/>
      <c r="C25" s="354"/>
      <c r="D25" s="11"/>
      <c r="E25" s="11"/>
      <c r="F25" s="11"/>
      <c r="G25" s="20"/>
      <c r="H25" s="20"/>
      <c r="I25" s="20"/>
      <c r="J25" s="20"/>
      <c r="K25" s="20"/>
      <c r="L25" s="20"/>
      <c r="M25" s="20"/>
      <c r="N25" s="20"/>
      <c r="O25" s="20"/>
      <c r="P25" s="11"/>
      <c r="Q25" s="1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9" customFormat="1" ht="16.5" customHeight="1">
      <c r="A26" s="14"/>
      <c r="B26" s="2"/>
      <c r="C26" s="2"/>
      <c r="D26" s="11"/>
      <c r="E26" s="11"/>
      <c r="F26" s="11"/>
      <c r="G26" s="20"/>
      <c r="H26" s="20"/>
      <c r="I26" s="20"/>
      <c r="J26" s="20"/>
      <c r="K26" s="20"/>
      <c r="L26" s="20"/>
      <c r="M26" s="20"/>
      <c r="N26" s="20"/>
      <c r="O26" s="20"/>
      <c r="P26" s="11"/>
      <c r="Q26" s="1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>
      <c r="A27" s="5"/>
      <c r="B27" s="2"/>
      <c r="C27" s="2"/>
      <c r="D27" s="2"/>
      <c r="E27" s="2"/>
      <c r="F27" s="2"/>
      <c r="G27" s="342"/>
      <c r="H27" s="342"/>
      <c r="I27" s="342"/>
      <c r="J27" s="342"/>
      <c r="K27" s="342"/>
      <c r="L27" s="342"/>
      <c r="M27" s="342"/>
      <c r="N27" s="20"/>
      <c r="O27" s="20"/>
      <c r="P27" s="11"/>
      <c r="Q27" s="1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5"/>
      <c r="B28" s="2"/>
      <c r="C28" s="2"/>
      <c r="D28" s="2"/>
      <c r="E28" s="2"/>
      <c r="F28" s="2"/>
      <c r="G28" s="342"/>
      <c r="H28" s="342"/>
      <c r="I28" s="342"/>
      <c r="J28" s="342"/>
      <c r="K28" s="342"/>
      <c r="L28" s="342"/>
      <c r="M28" s="342"/>
      <c r="N28" s="20"/>
      <c r="O28" s="20"/>
      <c r="P28" s="11"/>
      <c r="Q28" s="1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5"/>
      <c r="B29" s="2"/>
      <c r="C29" s="2"/>
      <c r="D29" s="2"/>
      <c r="E29" s="2"/>
      <c r="F29" s="2"/>
      <c r="G29" s="342"/>
      <c r="H29" s="342"/>
      <c r="I29" s="342"/>
      <c r="J29" s="342"/>
      <c r="K29" s="342"/>
      <c r="L29" s="342"/>
      <c r="M29" s="342"/>
      <c r="N29" s="20"/>
      <c r="O29" s="20"/>
      <c r="P29" s="11"/>
      <c r="Q29" s="1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5"/>
      <c r="B30" s="2"/>
      <c r="C30" s="2"/>
      <c r="D30" s="2"/>
      <c r="E30" s="2"/>
      <c r="F30" s="2"/>
      <c r="G30" s="342"/>
      <c r="H30" s="342"/>
      <c r="I30" s="342"/>
      <c r="J30" s="342"/>
      <c r="K30" s="342"/>
      <c r="L30" s="342"/>
      <c r="M30" s="342"/>
      <c r="N30" s="20"/>
      <c r="O30" s="20"/>
      <c r="P30" s="11"/>
      <c r="Q30" s="1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5"/>
      <c r="B31" s="2"/>
      <c r="C31" s="2"/>
      <c r="D31" s="2"/>
      <c r="E31" s="2"/>
      <c r="F31" s="2"/>
      <c r="G31" s="342"/>
      <c r="H31" s="342"/>
      <c r="I31" s="342"/>
      <c r="J31" s="342"/>
      <c r="K31" s="342"/>
      <c r="L31" s="342"/>
      <c r="M31" s="342"/>
      <c r="N31" s="20"/>
      <c r="O31" s="20"/>
      <c r="P31" s="11"/>
      <c r="Q31" s="1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5"/>
      <c r="B32" s="2"/>
      <c r="C32" s="2"/>
      <c r="D32" s="2"/>
      <c r="E32" s="2"/>
      <c r="F32" s="2"/>
      <c r="G32" s="342"/>
      <c r="H32" s="342"/>
      <c r="I32" s="342"/>
      <c r="J32" s="342"/>
      <c r="K32" s="342"/>
      <c r="L32" s="342"/>
      <c r="M32" s="342"/>
      <c r="N32" s="20"/>
      <c r="O32" s="20"/>
      <c r="P32" s="11"/>
      <c r="Q32" s="1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>
      <c r="A33" s="5"/>
      <c r="B33" s="2"/>
      <c r="C33" s="2"/>
      <c r="D33" s="2"/>
      <c r="E33" s="2"/>
      <c r="F33" s="2"/>
      <c r="G33" s="342"/>
      <c r="H33" s="342"/>
      <c r="I33" s="342"/>
      <c r="J33" s="342"/>
      <c r="K33" s="342"/>
      <c r="L33" s="342"/>
      <c r="M33" s="342"/>
      <c r="N33" s="20"/>
      <c r="O33" s="20"/>
      <c r="P33" s="11"/>
      <c r="Q33" s="1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>
      <c r="A34" s="5"/>
      <c r="B34" s="2"/>
      <c r="C34" s="2"/>
      <c r="D34" s="2"/>
      <c r="E34" s="2"/>
      <c r="F34" s="2"/>
      <c r="G34" s="342"/>
      <c r="H34" s="342"/>
      <c r="I34" s="342"/>
      <c r="J34" s="342"/>
      <c r="K34" s="342"/>
      <c r="L34" s="342"/>
      <c r="M34" s="342"/>
      <c r="N34" s="20"/>
      <c r="O34" s="20"/>
      <c r="P34" s="11"/>
      <c r="Q34" s="1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>
      <c r="A35" s="5"/>
      <c r="B35" s="2"/>
      <c r="C35" s="2"/>
      <c r="D35" s="2"/>
      <c r="E35" s="2"/>
      <c r="F35" s="2"/>
      <c r="G35" s="342"/>
      <c r="H35" s="342"/>
      <c r="I35" s="342"/>
      <c r="J35" s="342"/>
      <c r="K35" s="342"/>
      <c r="L35" s="342"/>
      <c r="M35" s="342"/>
      <c r="N35" s="20"/>
      <c r="O35" s="20"/>
      <c r="P35" s="11"/>
      <c r="Q35" s="1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>
      <c r="A36" s="5"/>
      <c r="B36" s="2"/>
      <c r="C36" s="2"/>
      <c r="D36" s="2"/>
      <c r="E36" s="2"/>
      <c r="F36" s="2"/>
      <c r="G36" s="342"/>
      <c r="H36" s="342"/>
      <c r="I36" s="342"/>
      <c r="J36" s="342"/>
      <c r="K36" s="342"/>
      <c r="L36" s="342"/>
      <c r="M36" s="342"/>
      <c r="N36" s="20"/>
      <c r="O36" s="20"/>
      <c r="P36" s="11"/>
      <c r="Q36" s="1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>
      <c r="A37" s="5"/>
      <c r="B37" s="2"/>
      <c r="C37" s="2"/>
      <c r="D37" s="2"/>
      <c r="E37" s="2"/>
      <c r="F37" s="2"/>
      <c r="G37" s="342"/>
      <c r="H37" s="342"/>
      <c r="I37" s="342"/>
      <c r="J37" s="342"/>
      <c r="K37" s="342"/>
      <c r="L37" s="342"/>
      <c r="M37" s="342"/>
      <c r="N37" s="20"/>
      <c r="O37" s="20"/>
      <c r="P37" s="11"/>
      <c r="Q37" s="1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>
      <c r="A38" s="5"/>
      <c r="B38" s="2"/>
      <c r="C38" s="2"/>
      <c r="D38" s="2"/>
      <c r="E38" s="2"/>
      <c r="F38" s="2"/>
      <c r="G38" s="342"/>
      <c r="H38" s="342"/>
      <c r="I38" s="342"/>
      <c r="J38" s="342"/>
      <c r="K38" s="342"/>
      <c r="L38" s="342"/>
      <c r="M38" s="342"/>
      <c r="N38" s="20"/>
      <c r="O38" s="20"/>
      <c r="P38" s="11"/>
      <c r="Q38" s="1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>
      <c r="A39" s="5"/>
      <c r="B39" s="2"/>
      <c r="C39" s="2"/>
      <c r="D39" s="11"/>
      <c r="E39" s="11"/>
      <c r="F39" s="11"/>
      <c r="G39" s="20"/>
      <c r="H39" s="20"/>
      <c r="I39" s="20"/>
      <c r="J39" s="20"/>
      <c r="K39" s="20"/>
      <c r="L39" s="20"/>
      <c r="M39" s="20"/>
      <c r="N39" s="20"/>
      <c r="O39" s="20"/>
      <c r="P39" s="11"/>
      <c r="Q39" s="1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>
      <c r="A40" s="5"/>
      <c r="B40" s="2"/>
      <c r="C40" s="2"/>
      <c r="D40" s="11"/>
      <c r="E40" s="11"/>
      <c r="F40" s="11"/>
      <c r="G40" s="20"/>
      <c r="H40" s="20"/>
      <c r="I40" s="20"/>
      <c r="J40" s="20"/>
      <c r="K40" s="20"/>
      <c r="L40" s="20"/>
      <c r="M40" s="20"/>
      <c r="N40" s="20"/>
      <c r="O40" s="20"/>
      <c r="P40" s="11"/>
      <c r="Q40" s="1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>
      <c r="A41" s="5"/>
      <c r="B41" s="2"/>
      <c r="C41" s="2"/>
      <c r="D41" s="11"/>
      <c r="E41" s="11"/>
      <c r="F41" s="11"/>
      <c r="G41" s="20"/>
      <c r="H41" s="20"/>
      <c r="I41" s="20"/>
      <c r="J41" s="20"/>
      <c r="K41" s="20"/>
      <c r="L41" s="20"/>
      <c r="M41" s="20"/>
      <c r="N41" s="20"/>
      <c r="O41" s="20"/>
      <c r="P41" s="11"/>
      <c r="Q41" s="1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>
      <c r="A42" s="5"/>
      <c r="B42" s="2"/>
      <c r="C42" s="2"/>
      <c r="D42" s="11"/>
      <c r="E42" s="11"/>
      <c r="F42" s="11"/>
      <c r="G42" s="20"/>
      <c r="H42" s="20"/>
      <c r="I42" s="20"/>
      <c r="J42" s="20"/>
      <c r="K42" s="20"/>
      <c r="L42" s="20"/>
      <c r="M42" s="20"/>
      <c r="N42" s="20"/>
      <c r="O42" s="20"/>
      <c r="P42" s="11"/>
      <c r="Q42" s="1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>
      <c r="A43" s="5"/>
      <c r="B43" s="2"/>
      <c r="C43" s="2"/>
      <c r="D43" s="11"/>
      <c r="E43" s="11"/>
      <c r="F43" s="11"/>
      <c r="G43" s="20"/>
      <c r="H43" s="20"/>
      <c r="I43" s="20"/>
      <c r="J43" s="20"/>
      <c r="K43" s="20"/>
      <c r="L43" s="20"/>
      <c r="M43" s="20"/>
      <c r="N43" s="20"/>
      <c r="O43" s="20"/>
      <c r="P43" s="11"/>
      <c r="Q43" s="1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15" customHeight="1">
      <c r="A44" s="5"/>
      <c r="B44" s="2"/>
      <c r="C44" s="2"/>
      <c r="D44" s="11"/>
      <c r="E44" s="11"/>
      <c r="F44" s="11"/>
      <c r="G44" s="20"/>
      <c r="H44" s="20"/>
      <c r="I44" s="20"/>
      <c r="J44" s="20"/>
      <c r="K44" s="20"/>
      <c r="L44" s="20"/>
      <c r="M44" s="20"/>
      <c r="N44" s="20"/>
      <c r="O44" s="20"/>
      <c r="P44" s="11"/>
      <c r="Q44" s="1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>
      <c r="A45" s="5"/>
      <c r="B45" s="2"/>
      <c r="C45" s="2"/>
      <c r="D45" s="11"/>
      <c r="E45" s="11"/>
      <c r="F45" s="11"/>
      <c r="G45" s="20"/>
      <c r="H45" s="20"/>
      <c r="I45" s="20"/>
      <c r="J45" s="20"/>
      <c r="K45" s="20"/>
      <c r="L45" s="20"/>
      <c r="M45" s="20"/>
      <c r="N45" s="20"/>
      <c r="O45" s="20"/>
      <c r="P45" s="11"/>
      <c r="Q45" s="1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s="31" customFormat="1" ht="24" customHeight="1">
      <c r="A46" s="189" t="e">
        <f>$A$9</f>
        <v>#REF!</v>
      </c>
      <c r="B46" s="190"/>
      <c r="C46" s="190"/>
      <c r="D46" s="183"/>
      <c r="E46" s="183"/>
      <c r="F46" s="183"/>
      <c r="G46" s="183"/>
      <c r="H46" s="183"/>
      <c r="I46" s="184"/>
      <c r="J46" s="183"/>
      <c r="K46" s="183"/>
      <c r="L46" s="183"/>
      <c r="M46" s="453" t="e">
        <f>IF(#REF!="Please Enter","Enter Date on Contents Page",#REF!)</f>
        <v>#REF!</v>
      </c>
      <c r="N46" s="453" t="e">
        <f>IF(#REF!="Please Enter","Enter Date on Contents Page",#REF!)</f>
        <v>#REF!</v>
      </c>
      <c r="O46" s="453" t="e">
        <f>IF(#REF!="Please Enter","Enter Date on Contents Page",#REF!)</f>
        <v>#REF!</v>
      </c>
      <c r="P46" s="453" t="e">
        <f>IF(#REF!="Please Enter","Enter Date on Contents Page",#REF!)</f>
        <v>#REF!</v>
      </c>
      <c r="Q46" s="454" t="e">
        <f>IF(#REF!="Please Enter","Enter Date on Contents Page",#REF!)</f>
        <v>#REF!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4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4:44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4:44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4:44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4:44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4:44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4:44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4:44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4:44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4:44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4:44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4:44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4:44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4:44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4:44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4:44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4:44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4:44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4:44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4:44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4:44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4:44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4:44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4:44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4:44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4:44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4:44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4:44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4:44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</sheetData>
  <mergeCells count="6">
    <mergeCell ref="A12:Q12"/>
    <mergeCell ref="A9:Q9"/>
    <mergeCell ref="M46:Q46"/>
    <mergeCell ref="A3:Q3"/>
    <mergeCell ref="A5:Q5"/>
    <mergeCell ref="B16:C16"/>
  </mergeCells>
  <phoneticPr fontId="0" type="noConversion"/>
  <conditionalFormatting sqref="D19:P20">
    <cfRule type="cellIs" dxfId="6" priority="1" stopIfTrue="1" operator="equal">
      <formula>"Excluded"</formula>
    </cfRule>
  </conditionalFormatting>
  <dataValidations count="2">
    <dataValidation type="custom" allowBlank="1" showInputMessage="1" showErrorMessage="1" errorTitle="Enter on contents page" prompt="Enter on contents page" sqref="A6">
      <formula1>"="</formula1>
    </dataValidation>
    <dataValidation type="custom" allowBlank="1" showInputMessage="1" showErrorMessage="1" sqref="A46:C46 M46:Q46">
      <formula1>"="</formula1>
    </dataValidation>
  </dataValidations>
  <printOptions horizontalCentered="1"/>
  <pageMargins left="0.55118110236220474" right="0.51181102362204722" top="0.62992125984251968" bottom="0.23622047244094491" header="0.51181102362204722" footer="0.62"/>
  <pageSetup paperSize="9" scale="79" fitToHeight="0" orientation="landscape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Q76"/>
  <sheetViews>
    <sheetView showGridLines="0" view="pageBreakPreview" zoomScale="75" zoomScaleNormal="55" zoomScaleSheetLayoutView="85" workbookViewId="0">
      <pane ySplit="17" topLeftCell="A18" activePane="bottomLeft" state="frozen"/>
      <selection activeCell="E16" sqref="E16"/>
      <selection pane="bottomLeft" activeCell="E16" sqref="E16"/>
    </sheetView>
  </sheetViews>
  <sheetFormatPr defaultColWidth="7.85546875" defaultRowHeight="12.75"/>
  <cols>
    <col min="1" max="1" width="6.85546875" style="1" customWidth="1"/>
    <col min="2" max="2" width="20.28515625" style="1" customWidth="1"/>
    <col min="3" max="3" width="15" style="1" customWidth="1"/>
    <col min="4" max="4" width="10.28515625" style="1" customWidth="1"/>
    <col min="5" max="5" width="11.7109375" style="1" customWidth="1"/>
    <col min="6" max="7" width="16.140625" style="1" customWidth="1"/>
    <col min="8" max="8" width="15.5703125" style="1" bestFit="1" customWidth="1"/>
    <col min="9" max="9" width="1.42578125" style="1" customWidth="1"/>
    <col min="10" max="10" width="14.28515625" style="1" bestFit="1" customWidth="1"/>
    <col min="11" max="11" width="10" style="1" hidden="1" customWidth="1"/>
    <col min="12" max="12" width="14.28515625" style="1" bestFit="1" customWidth="1"/>
    <col min="13" max="13" width="15.5703125" style="1" customWidth="1"/>
    <col min="14" max="14" width="15.42578125" style="1" customWidth="1"/>
    <col min="15" max="15" width="1.42578125" style="1" customWidth="1"/>
    <col min="16" max="16" width="13.5703125" style="1" customWidth="1"/>
    <col min="17" max="19" width="7.85546875" style="1" customWidth="1"/>
    <col min="20" max="20" width="14.7109375" style="1" customWidth="1"/>
    <col min="21" max="21" width="0.7109375" style="1" customWidth="1"/>
    <col min="22" max="22" width="14.7109375" style="1" customWidth="1"/>
    <col min="23" max="16384" width="7.85546875" style="1"/>
  </cols>
  <sheetData>
    <row r="1" spans="1:22" s="33" customFormat="1" ht="9.75" customHeight="1"/>
    <row r="2" spans="1:22" s="33" customFormat="1" ht="5.0999999999999996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22" s="33" customFormat="1">
      <c r="A3" s="455" t="e">
        <f>#REF!</f>
        <v>#REF!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7"/>
    </row>
    <row r="4" spans="1:22" s="33" customFormat="1">
      <c r="A4" s="196" t="e">
        <f>#REF!</f>
        <v>#REF!</v>
      </c>
      <c r="B4" s="34"/>
      <c r="C4" s="35"/>
      <c r="D4" s="34"/>
      <c r="E4" s="34"/>
      <c r="F4" s="34"/>
      <c r="G4" s="40"/>
      <c r="H4" s="34"/>
      <c r="I4" s="34"/>
      <c r="J4" s="34"/>
      <c r="K4" s="34"/>
      <c r="L4" s="34"/>
      <c r="M4" s="34"/>
      <c r="N4" s="34"/>
      <c r="O4" s="34"/>
      <c r="P4" s="39"/>
    </row>
    <row r="5" spans="1:22" s="33" customFormat="1">
      <c r="A5" s="455" t="e">
        <f>#REF!</f>
        <v>#REF!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7"/>
    </row>
    <row r="6" spans="1:22" s="33" customFormat="1" ht="12" customHeight="1">
      <c r="A6" s="196" t="e">
        <f>"Revision: "&amp;#REF!</f>
        <v>#REF!</v>
      </c>
      <c r="B6" s="34"/>
      <c r="C6" s="34"/>
      <c r="D6" s="34"/>
      <c r="E6" s="34"/>
      <c r="F6" s="40"/>
      <c r="G6" s="40"/>
      <c r="H6" s="34"/>
      <c r="I6" s="34"/>
      <c r="J6" s="34"/>
      <c r="K6" s="34"/>
      <c r="L6" s="34"/>
      <c r="M6" s="34"/>
      <c r="N6" s="34"/>
      <c r="O6" s="34"/>
      <c r="P6" s="39"/>
    </row>
    <row r="7" spans="1:22" s="33" customFormat="1" ht="5.0999999999999996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22" ht="6" customHeight="1">
      <c r="A8" s="185"/>
      <c r="B8" s="180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6"/>
    </row>
    <row r="9" spans="1:22">
      <c r="A9" s="450" t="e">
        <f>"Section "&amp;#REF!&amp;" - "&amp;#REF!</f>
        <v>#REF!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2"/>
    </row>
    <row r="10" spans="1:22" ht="6" customHeight="1">
      <c r="A10" s="187"/>
      <c r="B10" s="18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88"/>
    </row>
    <row r="11" spans="1:22" ht="6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22">
      <c r="A12" s="447" t="e">
        <f>#REF!</f>
        <v>#REF!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9"/>
    </row>
    <row r="13" spans="1:22" ht="6" customHeigh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1:22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2"/>
    </row>
    <row r="15" spans="1:22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2"/>
    </row>
    <row r="16" spans="1:22" ht="35.25" customHeight="1" thickBot="1">
      <c r="A16" s="338" t="s">
        <v>2</v>
      </c>
      <c r="B16" s="339" t="s">
        <v>0</v>
      </c>
      <c r="C16" s="341" t="s">
        <v>3</v>
      </c>
      <c r="D16" s="341" t="s">
        <v>4</v>
      </c>
      <c r="E16" s="340" t="s">
        <v>14</v>
      </c>
      <c r="F16" s="341" t="s">
        <v>5</v>
      </c>
      <c r="G16" s="341" t="s">
        <v>154</v>
      </c>
      <c r="H16" s="341" t="s">
        <v>6</v>
      </c>
      <c r="I16" s="341"/>
      <c r="J16" s="341" t="s">
        <v>7</v>
      </c>
      <c r="K16" s="341" t="s">
        <v>8</v>
      </c>
      <c r="L16" s="341" t="s">
        <v>9</v>
      </c>
      <c r="M16" s="341" t="s">
        <v>10</v>
      </c>
      <c r="N16" s="341" t="s">
        <v>11</v>
      </c>
      <c r="O16" s="341"/>
      <c r="P16" s="344" t="s">
        <v>12</v>
      </c>
      <c r="Q16" s="6"/>
      <c r="R16" s="6"/>
      <c r="T16" s="15"/>
      <c r="U16" s="15"/>
      <c r="V16" s="15"/>
    </row>
    <row r="17" spans="1:43" ht="24" customHeight="1" thickBot="1">
      <c r="A17" s="194" t="e">
        <f>#REF!</f>
        <v>#REF!</v>
      </c>
      <c r="B17" s="195" t="e">
        <f>#REF!</f>
        <v>#REF!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9" customHeight="1">
      <c r="A18" s="4"/>
      <c r="B18" s="3"/>
      <c r="C18" s="13"/>
      <c r="D18" s="13"/>
      <c r="E18" s="13"/>
      <c r="F18" s="18"/>
      <c r="G18" s="18"/>
      <c r="H18" s="18"/>
      <c r="I18" s="18"/>
      <c r="J18" s="18"/>
      <c r="K18" s="18"/>
      <c r="L18" s="18"/>
      <c r="M18" s="18"/>
      <c r="N18" s="18"/>
      <c r="O18" s="13"/>
      <c r="P18" s="1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6.5" customHeight="1">
      <c r="A19" s="10" t="e">
        <f>T(#REF!)</f>
        <v>#REF!</v>
      </c>
      <c r="B19" s="367" t="e">
        <f>#REF!</f>
        <v>#REF!</v>
      </c>
      <c r="C19" s="19"/>
      <c r="D19" s="19"/>
      <c r="E19" s="19"/>
      <c r="F19" s="19">
        <f>C19+D19+E19</f>
        <v>0</v>
      </c>
      <c r="G19" s="19"/>
      <c r="H19" s="19">
        <f>F19-G19</f>
        <v>0</v>
      </c>
      <c r="I19" s="19"/>
      <c r="J19" s="19"/>
      <c r="K19" s="19">
        <v>0</v>
      </c>
      <c r="L19" s="19">
        <f>J19+K19</f>
        <v>0</v>
      </c>
      <c r="M19" s="19">
        <f>F19-L19</f>
        <v>0</v>
      </c>
      <c r="N19" s="19">
        <f>L19+M19</f>
        <v>0</v>
      </c>
      <c r="O19" s="13"/>
      <c r="P19" s="1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6.5" customHeight="1">
      <c r="A20" s="10" t="e">
        <f>T(#REF!)</f>
        <v>#REF!</v>
      </c>
      <c r="B20" s="367" t="e">
        <f>#REF!</f>
        <v>#REF!</v>
      </c>
      <c r="C20" s="19"/>
      <c r="D20" s="19"/>
      <c r="E20" s="19"/>
      <c r="F20" s="19">
        <f>C20+D20+E20</f>
        <v>0</v>
      </c>
      <c r="G20" s="19"/>
      <c r="H20" s="19">
        <f>F20-G20</f>
        <v>0</v>
      </c>
      <c r="I20" s="19"/>
      <c r="J20" s="19"/>
      <c r="K20" s="19">
        <v>0</v>
      </c>
      <c r="L20" s="19">
        <f>J20+K20</f>
        <v>0</v>
      </c>
      <c r="M20" s="19">
        <f>F20-L20</f>
        <v>0</v>
      </c>
      <c r="N20" s="19">
        <f>L20+M20</f>
        <v>0</v>
      </c>
      <c r="O20" s="13"/>
      <c r="P20" s="1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6.5" customHeight="1">
      <c r="A21" s="10" t="e">
        <f>T(#REF!)</f>
        <v>#REF!</v>
      </c>
      <c r="B21" s="367" t="e">
        <f>#REF!</f>
        <v>#REF!</v>
      </c>
      <c r="C21" s="19"/>
      <c r="D21" s="19"/>
      <c r="E21" s="19"/>
      <c r="F21" s="19">
        <f>C21+D21+E21</f>
        <v>0</v>
      </c>
      <c r="G21" s="19"/>
      <c r="H21" s="19">
        <f>F21-G21</f>
        <v>0</v>
      </c>
      <c r="I21" s="19"/>
      <c r="J21" s="19"/>
      <c r="K21" s="19">
        <v>0</v>
      </c>
      <c r="L21" s="19">
        <f>J21+K21</f>
        <v>0</v>
      </c>
      <c r="M21" s="19">
        <f>F21-L21</f>
        <v>0</v>
      </c>
      <c r="N21" s="19">
        <f>L21+M21</f>
        <v>0</v>
      </c>
      <c r="O21" s="13"/>
      <c r="P21" s="1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6.5" customHeight="1">
      <c r="A22" s="10" t="e">
        <f>T(#REF!)</f>
        <v>#REF!</v>
      </c>
      <c r="B22" s="367" t="e">
        <f>#REF!</f>
        <v>#REF!</v>
      </c>
      <c r="C22" s="19"/>
      <c r="D22" s="19"/>
      <c r="E22" s="19"/>
      <c r="F22" s="19">
        <f>C22+D22+E22</f>
        <v>0</v>
      </c>
      <c r="G22" s="19"/>
      <c r="H22" s="19">
        <f>F22-G22</f>
        <v>0</v>
      </c>
      <c r="I22" s="19"/>
      <c r="J22" s="19"/>
      <c r="K22" s="19">
        <v>0</v>
      </c>
      <c r="L22" s="19">
        <f>J22+K22</f>
        <v>0</v>
      </c>
      <c r="M22" s="19">
        <f>F22-L22</f>
        <v>0</v>
      </c>
      <c r="N22" s="19">
        <f>L22+M22</f>
        <v>0</v>
      </c>
      <c r="O22" s="13"/>
      <c r="P22" s="1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6.5" customHeight="1">
      <c r="A23" s="10" t="e">
        <f>T(#REF!)</f>
        <v>#REF!</v>
      </c>
      <c r="B23" s="367" t="e">
        <f>#REF!</f>
        <v>#REF!</v>
      </c>
      <c r="C23" s="19"/>
      <c r="D23" s="19"/>
      <c r="E23" s="19"/>
      <c r="F23" s="19">
        <f>C23+D23+E23</f>
        <v>0</v>
      </c>
      <c r="G23" s="19"/>
      <c r="H23" s="19">
        <f>F23-G23</f>
        <v>0</v>
      </c>
      <c r="I23" s="19"/>
      <c r="J23" s="19"/>
      <c r="K23" s="19">
        <v>0</v>
      </c>
      <c r="L23" s="19">
        <f>J23+K23</f>
        <v>0</v>
      </c>
      <c r="M23" s="19">
        <f>F23-L23</f>
        <v>0</v>
      </c>
      <c r="N23" s="19">
        <f>L23+M23</f>
        <v>0</v>
      </c>
      <c r="O23" s="13"/>
      <c r="P23" s="1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6.5" customHeight="1" thickBot="1">
      <c r="A24" s="10"/>
      <c r="B24" s="3"/>
      <c r="C24" s="13"/>
      <c r="D24" s="13"/>
      <c r="E24" s="13"/>
      <c r="F24" s="18"/>
      <c r="G24" s="18"/>
      <c r="H24" s="18"/>
      <c r="I24" s="18"/>
      <c r="J24" s="18"/>
      <c r="K24" s="18"/>
      <c r="L24" s="18"/>
      <c r="M24" s="18"/>
      <c r="N24" s="18"/>
      <c r="O24" s="13"/>
      <c r="P24" s="16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9" customFormat="1" ht="16.5" customHeight="1" thickBot="1">
      <c r="A25" s="336"/>
      <c r="B25" s="337" t="s">
        <v>159</v>
      </c>
      <c r="C25" s="335">
        <f>SUM(C18:C24)</f>
        <v>0</v>
      </c>
      <c r="D25" s="335">
        <f t="shared" ref="D25:P25" si="0">SUM(D18:D24)</f>
        <v>0</v>
      </c>
      <c r="E25" s="335">
        <f t="shared" si="0"/>
        <v>0</v>
      </c>
      <c r="F25" s="335">
        <f t="shared" si="0"/>
        <v>0</v>
      </c>
      <c r="G25" s="335">
        <f t="shared" si="0"/>
        <v>0</v>
      </c>
      <c r="H25" s="335">
        <f t="shared" si="0"/>
        <v>0</v>
      </c>
      <c r="I25" s="335">
        <f t="shared" si="0"/>
        <v>0</v>
      </c>
      <c r="J25" s="335">
        <f t="shared" si="0"/>
        <v>0</v>
      </c>
      <c r="K25" s="335">
        <f t="shared" si="0"/>
        <v>0</v>
      </c>
      <c r="L25" s="335">
        <f t="shared" si="0"/>
        <v>0</v>
      </c>
      <c r="M25" s="335">
        <f t="shared" si="0"/>
        <v>0</v>
      </c>
      <c r="N25" s="335">
        <f t="shared" si="0"/>
        <v>0</v>
      </c>
      <c r="O25" s="345">
        <f t="shared" si="0"/>
        <v>0</v>
      </c>
      <c r="P25" s="346">
        <f t="shared" si="0"/>
        <v>0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16.5" customHeight="1">
      <c r="A26" s="349"/>
      <c r="B26" s="350"/>
      <c r="C26" s="351"/>
      <c r="D26" s="351"/>
      <c r="E26" s="351"/>
      <c r="F26" s="32"/>
      <c r="G26" s="32"/>
      <c r="H26" s="32"/>
      <c r="I26" s="32"/>
      <c r="J26" s="32"/>
      <c r="K26" s="32"/>
      <c r="L26" s="32"/>
      <c r="M26" s="32"/>
      <c r="N26" s="32"/>
      <c r="O26" s="351"/>
      <c r="P26" s="35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6.5" customHeight="1">
      <c r="A27" s="14"/>
      <c r="B27" s="2"/>
      <c r="C27" s="11"/>
      <c r="D27" s="11"/>
      <c r="E27" s="11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6.5" customHeight="1">
      <c r="A28" s="14"/>
      <c r="B28" s="2"/>
      <c r="C28" s="11"/>
      <c r="D28" s="11"/>
      <c r="E28" s="11"/>
      <c r="F28" s="20"/>
      <c r="G28" s="20"/>
      <c r="H28" s="20"/>
      <c r="I28" s="20"/>
      <c r="J28" s="20"/>
      <c r="K28" s="20"/>
      <c r="L28" s="20"/>
      <c r="M28" s="20"/>
      <c r="N28" s="20"/>
      <c r="O28" s="11"/>
      <c r="P28" s="1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6.5" customHeight="1">
      <c r="A29" s="14"/>
      <c r="B29" s="2"/>
      <c r="C29" s="11"/>
      <c r="D29" s="11"/>
      <c r="E29" s="11"/>
      <c r="F29" s="20"/>
      <c r="G29" s="20"/>
      <c r="H29" s="20"/>
      <c r="I29" s="20"/>
      <c r="J29" s="20"/>
      <c r="K29" s="20"/>
      <c r="L29" s="20"/>
      <c r="M29" s="20"/>
      <c r="N29" s="20"/>
      <c r="O29" s="11"/>
      <c r="P29" s="1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6.5" customHeight="1">
      <c r="A30" s="14"/>
      <c r="B30" s="2"/>
      <c r="C30" s="11"/>
      <c r="D30" s="11"/>
      <c r="E30" s="11"/>
      <c r="F30" s="20"/>
      <c r="G30" s="20"/>
      <c r="H30" s="20"/>
      <c r="I30" s="20"/>
      <c r="J30" s="20"/>
      <c r="K30" s="20"/>
      <c r="L30" s="20"/>
      <c r="M30" s="20"/>
      <c r="N30" s="20"/>
      <c r="O30" s="11"/>
      <c r="P30" s="1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6.5" customHeight="1">
      <c r="A31" s="14"/>
      <c r="B31" s="2"/>
      <c r="C31" s="11"/>
      <c r="D31" s="11"/>
      <c r="E31" s="11"/>
      <c r="F31" s="20"/>
      <c r="G31" s="20"/>
      <c r="H31" s="20"/>
      <c r="I31" s="20"/>
      <c r="J31" s="20"/>
      <c r="K31" s="20"/>
      <c r="L31" s="20"/>
      <c r="M31" s="20"/>
      <c r="N31" s="20"/>
      <c r="O31" s="11"/>
      <c r="P31" s="1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6.5" customHeight="1">
      <c r="A32" s="14"/>
      <c r="B32" s="2"/>
      <c r="C32" s="11"/>
      <c r="D32" s="11"/>
      <c r="E32" s="11"/>
      <c r="F32" s="20"/>
      <c r="G32" s="20"/>
      <c r="H32" s="20"/>
      <c r="I32" s="20"/>
      <c r="J32" s="20"/>
      <c r="K32" s="20"/>
      <c r="L32" s="20"/>
      <c r="M32" s="20"/>
      <c r="N32" s="20"/>
      <c r="O32" s="11"/>
      <c r="P32" s="1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6.5" customHeight="1">
      <c r="A33" s="14"/>
      <c r="B33" s="2"/>
      <c r="C33" s="11"/>
      <c r="D33" s="11"/>
      <c r="E33" s="11"/>
      <c r="F33" s="20"/>
      <c r="G33" s="20"/>
      <c r="H33" s="20"/>
      <c r="I33" s="20"/>
      <c r="J33" s="20"/>
      <c r="K33" s="20"/>
      <c r="L33" s="20"/>
      <c r="M33" s="20"/>
      <c r="N33" s="20"/>
      <c r="O33" s="11"/>
      <c r="P33" s="1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6.5" customHeight="1">
      <c r="A34" s="14"/>
      <c r="B34" s="2"/>
      <c r="C34" s="11"/>
      <c r="D34" s="11"/>
      <c r="E34" s="11"/>
      <c r="F34" s="20"/>
      <c r="G34" s="20"/>
      <c r="H34" s="20"/>
      <c r="I34" s="20"/>
      <c r="J34" s="20"/>
      <c r="K34" s="20"/>
      <c r="L34" s="20"/>
      <c r="M34" s="20"/>
      <c r="N34" s="20"/>
      <c r="O34" s="11"/>
      <c r="P34" s="1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6.5" customHeight="1">
      <c r="A35" s="14"/>
      <c r="B35" s="2"/>
      <c r="C35" s="11"/>
      <c r="D35" s="11"/>
      <c r="E35" s="11"/>
      <c r="F35" s="20"/>
      <c r="G35" s="20"/>
      <c r="H35" s="20"/>
      <c r="I35" s="20"/>
      <c r="J35" s="20"/>
      <c r="K35" s="20"/>
      <c r="L35" s="20"/>
      <c r="M35" s="20"/>
      <c r="N35" s="20"/>
      <c r="O35" s="11"/>
      <c r="P35" s="1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6.5" customHeight="1">
      <c r="A36" s="14"/>
      <c r="B36" s="2"/>
      <c r="C36" s="11"/>
      <c r="D36" s="11"/>
      <c r="E36" s="11"/>
      <c r="F36" s="20"/>
      <c r="G36" s="20"/>
      <c r="H36" s="20"/>
      <c r="I36" s="20"/>
      <c r="J36" s="20"/>
      <c r="K36" s="20"/>
      <c r="L36" s="20"/>
      <c r="M36" s="20"/>
      <c r="N36" s="20"/>
      <c r="O36" s="11"/>
      <c r="P36" s="1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6.5" customHeight="1">
      <c r="A37" s="14"/>
      <c r="B37" s="2"/>
      <c r="C37" s="11"/>
      <c r="D37" s="11"/>
      <c r="E37" s="11"/>
      <c r="F37" s="20"/>
      <c r="G37" s="20"/>
      <c r="H37" s="20"/>
      <c r="I37" s="20"/>
      <c r="J37" s="20"/>
      <c r="K37" s="20"/>
      <c r="L37" s="20"/>
      <c r="M37" s="20"/>
      <c r="N37" s="20"/>
      <c r="O37" s="11"/>
      <c r="P37" s="1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6.5" customHeight="1">
      <c r="A38" s="14"/>
      <c r="B38" s="2"/>
      <c r="C38" s="11"/>
      <c r="D38" s="11"/>
      <c r="E38" s="11"/>
      <c r="F38" s="20"/>
      <c r="G38" s="20"/>
      <c r="H38" s="20"/>
      <c r="I38" s="20"/>
      <c r="J38" s="20"/>
      <c r="K38" s="20"/>
      <c r="L38" s="20"/>
      <c r="M38" s="20"/>
      <c r="N38" s="20"/>
      <c r="O38" s="11"/>
      <c r="P38" s="1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6.5" customHeight="1">
      <c r="A39" s="14"/>
      <c r="B39" s="2"/>
      <c r="C39" s="11"/>
      <c r="D39" s="11"/>
      <c r="E39" s="11"/>
      <c r="F39" s="20"/>
      <c r="G39" s="20"/>
      <c r="H39" s="20"/>
      <c r="I39" s="20"/>
      <c r="J39" s="20"/>
      <c r="K39" s="20"/>
      <c r="L39" s="20"/>
      <c r="M39" s="20"/>
      <c r="N39" s="20"/>
      <c r="O39" s="11"/>
      <c r="P39" s="1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6.5" customHeight="1">
      <c r="A40" s="14"/>
      <c r="B40" s="2"/>
      <c r="C40" s="11"/>
      <c r="D40" s="11"/>
      <c r="E40" s="11"/>
      <c r="F40" s="20"/>
      <c r="G40" s="20"/>
      <c r="H40" s="20"/>
      <c r="I40" s="20"/>
      <c r="J40" s="20"/>
      <c r="K40" s="20"/>
      <c r="L40" s="20"/>
      <c r="M40" s="20"/>
      <c r="N40" s="20"/>
      <c r="O40" s="11"/>
      <c r="P40" s="1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6.5" customHeight="1">
      <c r="A41" s="14"/>
      <c r="B41" s="2"/>
      <c r="C41" s="11"/>
      <c r="D41" s="11"/>
      <c r="E41" s="11"/>
      <c r="F41" s="20"/>
      <c r="G41" s="20"/>
      <c r="H41" s="20"/>
      <c r="I41" s="20"/>
      <c r="J41" s="20"/>
      <c r="K41" s="20"/>
      <c r="L41" s="20"/>
      <c r="M41" s="20"/>
      <c r="N41" s="20"/>
      <c r="O41" s="11"/>
      <c r="P41" s="1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6.5" customHeight="1">
      <c r="A42" s="14"/>
      <c r="B42" s="2"/>
      <c r="C42" s="11"/>
      <c r="D42" s="11"/>
      <c r="E42" s="11"/>
      <c r="F42" s="20"/>
      <c r="G42" s="20"/>
      <c r="H42" s="20"/>
      <c r="I42" s="20"/>
      <c r="J42" s="20"/>
      <c r="K42" s="20"/>
      <c r="L42" s="20"/>
      <c r="M42" s="20"/>
      <c r="N42" s="20"/>
      <c r="O42" s="11"/>
      <c r="P42" s="1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6.5" customHeight="1">
      <c r="A43" s="14"/>
      <c r="B43" s="2"/>
      <c r="C43" s="11"/>
      <c r="D43" s="11"/>
      <c r="E43" s="11"/>
      <c r="F43" s="20"/>
      <c r="G43" s="20"/>
      <c r="H43" s="20"/>
      <c r="I43" s="20"/>
      <c r="J43" s="20"/>
      <c r="K43" s="20"/>
      <c r="L43" s="20"/>
      <c r="M43" s="20"/>
      <c r="N43" s="20"/>
      <c r="O43" s="11"/>
      <c r="P43" s="1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6.5" customHeight="1">
      <c r="A44" s="14"/>
      <c r="B44" s="2"/>
      <c r="C44" s="11"/>
      <c r="D44" s="11"/>
      <c r="E44" s="11"/>
      <c r="F44" s="20"/>
      <c r="G44" s="20"/>
      <c r="H44" s="20"/>
      <c r="I44" s="20"/>
      <c r="J44" s="20"/>
      <c r="K44" s="20"/>
      <c r="L44" s="20"/>
      <c r="M44" s="20"/>
      <c r="N44" s="20"/>
      <c r="O44" s="11"/>
      <c r="P44" s="1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>
      <c r="A45" s="4"/>
      <c r="B45" s="3"/>
      <c r="C45" s="13"/>
      <c r="D45" s="13"/>
      <c r="E45" s="13"/>
      <c r="F45" s="18"/>
      <c r="G45" s="18"/>
      <c r="H45" s="18"/>
      <c r="I45" s="18"/>
      <c r="J45" s="18"/>
      <c r="K45" s="18"/>
      <c r="L45" s="18"/>
      <c r="M45" s="18"/>
      <c r="N45" s="18"/>
      <c r="O45" s="13"/>
      <c r="P45" s="1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s="31" customFormat="1" ht="24" customHeight="1">
      <c r="A46" s="189" t="e">
        <f>$A$9</f>
        <v>#REF!</v>
      </c>
      <c r="B46" s="190"/>
      <c r="C46" s="183"/>
      <c r="D46" s="183"/>
      <c r="E46" s="183"/>
      <c r="F46" s="183"/>
      <c r="G46" s="183"/>
      <c r="H46" s="184"/>
      <c r="I46" s="183"/>
      <c r="J46" s="183"/>
      <c r="K46" s="183"/>
      <c r="L46" s="453" t="e">
        <f>IF(#REF!="Please Enter","Enter Date on Contents Page",#REF!)</f>
        <v>#REF!</v>
      </c>
      <c r="M46" s="453" t="e">
        <f>IF(#REF!="Please Enter","Enter Date on Contents Page",#REF!)</f>
        <v>#REF!</v>
      </c>
      <c r="N46" s="453" t="e">
        <f>IF(#REF!="Please Enter","Enter Date on Contents Page",#REF!)</f>
        <v>#REF!</v>
      </c>
      <c r="O46" s="453" t="e">
        <f>IF(#REF!="Please Enter","Enter Date on Contents Page",#REF!)</f>
        <v>#REF!</v>
      </c>
      <c r="P46" s="454" t="e">
        <f>IF(#REF!="Please Enter","Enter Date on Contents Page",#REF!)</f>
        <v>#REF!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3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3:43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3:43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3:43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3:43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3:43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3:43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3:43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3:43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3:43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3:43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3:43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3:43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3:43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3:43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3:43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3:43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3:43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3:43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:43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3:43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:43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3:43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3:43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3:43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3:43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3:43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3:43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3:43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</sheetData>
  <mergeCells count="5">
    <mergeCell ref="A12:P12"/>
    <mergeCell ref="A9:P9"/>
    <mergeCell ref="L46:P46"/>
    <mergeCell ref="A3:P3"/>
    <mergeCell ref="A5:P5"/>
  </mergeCells>
  <phoneticPr fontId="0" type="noConversion"/>
  <conditionalFormatting sqref="C19:N23">
    <cfRule type="cellIs" dxfId="5" priority="1" stopIfTrue="1" operator="equal">
      <formula>"Excluded"</formula>
    </cfRule>
  </conditionalFormatting>
  <dataValidations count="2">
    <dataValidation type="custom" allowBlank="1" showInputMessage="1" showErrorMessage="1" errorTitle="Enter on contents page" prompt="Enter on contents page" sqref="A6">
      <formula1>"="</formula1>
    </dataValidation>
    <dataValidation type="custom" allowBlank="1" showInputMessage="1" showErrorMessage="1" sqref="A46:B46 L46:P46">
      <formula1>"="</formula1>
    </dataValidation>
  </dataValidations>
  <printOptions horizontalCentered="1"/>
  <pageMargins left="0.55118110236220474" right="0.51181102362204722" top="0.62992125984251968" bottom="0.23622047244094491" header="0.51181102362204722" footer="0.51181102362204722"/>
  <pageSetup paperSize="9" scale="73" fitToHeight="0" orientation="landscape" r:id="rId1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"/>
  <sheetViews>
    <sheetView workbookViewId="0">
      <selection activeCell="B6" sqref="B6"/>
    </sheetView>
  </sheetViews>
  <sheetFormatPr defaultColWidth="9.140625" defaultRowHeight="12.75"/>
  <cols>
    <col min="1" max="1" width="7.140625" style="363" customWidth="1"/>
    <col min="2" max="2" width="20.42578125" style="365" customWidth="1"/>
    <col min="3" max="3" width="12" style="365" customWidth="1"/>
    <col min="4" max="4" width="2.5703125" style="363" customWidth="1"/>
    <col min="5" max="5" width="10.28515625" style="365" customWidth="1"/>
    <col min="6" max="6" width="5" style="365" customWidth="1"/>
    <col min="7" max="7" width="12.42578125" style="363" bestFit="1" customWidth="1"/>
    <col min="8" max="12" width="9.140625" style="363"/>
    <col min="13" max="13" width="13.7109375" style="363" bestFit="1" customWidth="1"/>
    <col min="14" max="16384" width="9.140625" style="363"/>
  </cols>
  <sheetData>
    <row r="1" spans="1:13" ht="33.75">
      <c r="A1" s="359"/>
      <c r="B1" s="360" t="s">
        <v>156</v>
      </c>
      <c r="C1" s="360" t="s">
        <v>157</v>
      </c>
      <c r="D1" s="361"/>
      <c r="E1" s="360" t="s">
        <v>158</v>
      </c>
      <c r="F1" s="362"/>
    </row>
    <row r="2" spans="1:13">
      <c r="A2" s="363">
        <v>1</v>
      </c>
      <c r="B2" s="364">
        <v>4.0322580645161289E-3</v>
      </c>
      <c r="C2" s="365">
        <f>E2</f>
        <v>1.7640806355246426E-3</v>
      </c>
      <c r="E2" s="365">
        <v>1.7640806355246426E-3</v>
      </c>
      <c r="M2" s="366"/>
    </row>
    <row r="3" spans="1:13">
      <c r="A3" s="363">
        <v>2</v>
      </c>
      <c r="B3" s="365">
        <v>8.0645161290322578E-3</v>
      </c>
      <c r="C3" s="365">
        <f t="shared" ref="C3:C66" si="0">E3+C2</f>
        <v>3.4854466184342046E-3</v>
      </c>
      <c r="E3" s="365">
        <v>1.721365982909562E-3</v>
      </c>
      <c r="M3" s="366"/>
    </row>
    <row r="4" spans="1:13">
      <c r="A4" s="363">
        <v>3</v>
      </c>
      <c r="B4" s="365">
        <v>1.2096774193548387E-2</v>
      </c>
      <c r="C4" s="365">
        <f t="shared" si="0"/>
        <v>5.2153811571615223E-3</v>
      </c>
      <c r="E4" s="365">
        <v>1.729934538727318E-3</v>
      </c>
      <c r="M4" s="366"/>
    </row>
    <row r="5" spans="1:13">
      <c r="A5" s="363">
        <v>4</v>
      </c>
      <c r="B5" s="365">
        <v>1.6129032258064516E-2</v>
      </c>
      <c r="C5" s="365">
        <f t="shared" si="0"/>
        <v>6.9539880435255715E-3</v>
      </c>
      <c r="E5" s="365">
        <v>1.738606886364049E-3</v>
      </c>
      <c r="M5" s="366"/>
    </row>
    <row r="6" spans="1:13">
      <c r="A6" s="363">
        <v>5</v>
      </c>
      <c r="B6" s="365">
        <v>2.0161290322580645E-2</v>
      </c>
      <c r="C6" s="365">
        <f t="shared" si="0"/>
        <v>8.7013730359614336E-3</v>
      </c>
      <c r="E6" s="365">
        <v>1.7473849924358618E-3</v>
      </c>
      <c r="M6" s="366"/>
    </row>
    <row r="7" spans="1:13">
      <c r="A7" s="363">
        <v>6</v>
      </c>
      <c r="B7" s="365">
        <v>2.4193548387096774E-2</v>
      </c>
      <c r="C7" s="365">
        <f t="shared" si="0"/>
        <v>1.0457643909945753E-2</v>
      </c>
      <c r="E7" s="365">
        <v>1.7562708739843203E-3</v>
      </c>
      <c r="M7" s="366"/>
    </row>
    <row r="8" spans="1:13">
      <c r="A8" s="363">
        <v>7</v>
      </c>
      <c r="B8" s="365">
        <v>2.8225806451612902E-2</v>
      </c>
      <c r="C8" s="365">
        <f t="shared" si="0"/>
        <v>1.2222910510046299E-2</v>
      </c>
      <c r="E8" s="365">
        <v>1.765266600100546E-3</v>
      </c>
      <c r="M8" s="366"/>
    </row>
    <row r="9" spans="1:13">
      <c r="A9" s="363">
        <v>8</v>
      </c>
      <c r="B9" s="365">
        <v>3.2258064516129031E-2</v>
      </c>
      <c r="C9" s="365">
        <f t="shared" si="0"/>
        <v>1.399728480365838E-2</v>
      </c>
      <c r="E9" s="365">
        <v>1.7743742936120819E-3</v>
      </c>
      <c r="M9" s="366"/>
    </row>
    <row r="10" spans="1:13">
      <c r="A10" s="363">
        <v>9</v>
      </c>
      <c r="B10" s="365">
        <v>3.6290322580645164E-2</v>
      </c>
      <c r="C10" s="365">
        <f t="shared" si="0"/>
        <v>1.5780880936493699E-2</v>
      </c>
      <c r="E10" s="365">
        <v>1.7835961328353199E-3</v>
      </c>
      <c r="M10" s="366"/>
    </row>
    <row r="11" spans="1:13">
      <c r="A11" s="363">
        <v>10</v>
      </c>
      <c r="B11" s="365">
        <v>4.0322580645161289E-2</v>
      </c>
      <c r="C11" s="365">
        <f t="shared" si="0"/>
        <v>1.757381528989017E-2</v>
      </c>
      <c r="E11" s="365">
        <v>1.792934353396472E-3</v>
      </c>
      <c r="M11" s="366"/>
    </row>
    <row r="12" spans="1:13">
      <c r="A12" s="363">
        <v>11</v>
      </c>
      <c r="B12" s="365">
        <v>4.4354838709677422E-2</v>
      </c>
      <c r="C12" s="365">
        <f t="shared" si="0"/>
        <v>1.9376206540014353E-2</v>
      </c>
      <c r="E12" s="365">
        <v>1.8023912501241828E-3</v>
      </c>
      <c r="M12" s="366"/>
    </row>
    <row r="13" spans="1:13">
      <c r="A13" s="363">
        <v>12</v>
      </c>
      <c r="B13" s="365">
        <v>4.8387096774193547E-2</v>
      </c>
      <c r="C13" s="365">
        <f t="shared" si="0"/>
        <v>2.1188175719031407E-2</v>
      </c>
      <c r="E13" s="365">
        <v>1.8119691790170554E-3</v>
      </c>
      <c r="M13" s="366"/>
    </row>
    <row r="14" spans="1:13">
      <c r="A14" s="363">
        <v>13</v>
      </c>
      <c r="B14" s="365">
        <v>5.2419354838709679E-2</v>
      </c>
      <c r="C14" s="365">
        <f t="shared" si="0"/>
        <v>2.3009846278320985E-2</v>
      </c>
      <c r="E14" s="365">
        <v>1.821670559289578E-3</v>
      </c>
      <c r="M14" s="366"/>
    </row>
    <row r="15" spans="1:13">
      <c r="A15" s="363">
        <v>14</v>
      </c>
      <c r="B15" s="365">
        <v>5.6451612903225805E-2</v>
      </c>
      <c r="C15" s="365">
        <f t="shared" si="0"/>
        <v>2.4841344153820957E-2</v>
      </c>
      <c r="E15" s="365">
        <v>1.8314978754999732E-3</v>
      </c>
      <c r="M15" s="366"/>
    </row>
    <row r="16" spans="1:13">
      <c r="A16" s="363">
        <v>15</v>
      </c>
      <c r="B16" s="365">
        <v>6.0483870967741937E-2</v>
      </c>
      <c r="C16" s="365">
        <f t="shared" si="0"/>
        <v>2.6682797833584845E-2</v>
      </c>
      <c r="E16" s="365">
        <v>1.841453679763888E-3</v>
      </c>
      <c r="M16" s="366"/>
    </row>
    <row r="17" spans="1:13">
      <c r="A17" s="363">
        <v>16</v>
      </c>
      <c r="B17" s="365">
        <v>6.4516129032258063E-2</v>
      </c>
      <c r="C17" s="365">
        <f t="shared" si="0"/>
        <v>2.8534338427642771E-2</v>
      </c>
      <c r="E17" s="365">
        <v>1.8515405940579272E-3</v>
      </c>
      <c r="M17" s="366"/>
    </row>
    <row r="18" spans="1:13">
      <c r="A18" s="363">
        <v>17</v>
      </c>
      <c r="B18" s="365">
        <v>6.8548387096774188E-2</v>
      </c>
      <c r="C18" s="365">
        <f t="shared" si="0"/>
        <v>3.0396099740259922E-2</v>
      </c>
      <c r="E18" s="365">
        <v>1.8617613126171515E-3</v>
      </c>
      <c r="M18" s="366"/>
    </row>
    <row r="19" spans="1:13">
      <c r="A19" s="363">
        <v>18</v>
      </c>
      <c r="B19" s="365">
        <v>7.2580645161290328E-2</v>
      </c>
      <c r="C19" s="365">
        <f t="shared" si="0"/>
        <v>3.2268218344691027E-2</v>
      </c>
      <c r="E19" s="365">
        <v>1.872118604431102E-3</v>
      </c>
      <c r="M19" s="366"/>
    </row>
    <row r="20" spans="1:13">
      <c r="A20" s="363">
        <v>19</v>
      </c>
      <c r="B20" s="365">
        <v>7.6612903225806453E-2</v>
      </c>
      <c r="C20" s="365">
        <f t="shared" si="0"/>
        <v>3.4150833660534043E-2</v>
      </c>
      <c r="E20" s="365">
        <v>1.8826153158430128E-3</v>
      </c>
      <c r="M20" s="366"/>
    </row>
    <row r="21" spans="1:13">
      <c r="A21" s="363">
        <v>20</v>
      </c>
      <c r="B21" s="365">
        <v>8.0645161290322578E-2</v>
      </c>
      <c r="C21" s="365">
        <f t="shared" si="0"/>
        <v>3.6044088033791145E-2</v>
      </c>
      <c r="E21" s="365">
        <v>1.8932543732571E-3</v>
      </c>
      <c r="M21" s="366"/>
    </row>
    <row r="22" spans="1:13">
      <c r="A22" s="363">
        <v>21</v>
      </c>
      <c r="B22" s="365">
        <v>8.4677419354838704E-2</v>
      </c>
      <c r="C22" s="365">
        <f t="shared" si="0"/>
        <v>3.7948126819750419E-2</v>
      </c>
      <c r="E22" s="365">
        <v>1.9040387859592708E-3</v>
      </c>
      <c r="M22" s="366"/>
    </row>
    <row r="23" spans="1:13">
      <c r="A23" s="363">
        <v>22</v>
      </c>
      <c r="B23" s="365">
        <v>8.8709677419354843E-2</v>
      </c>
      <c r="C23" s="365">
        <f t="shared" si="0"/>
        <v>3.9863098468806882E-2</v>
      </c>
      <c r="E23" s="365">
        <v>1.91497164905646E-3</v>
      </c>
      <c r="M23" s="366"/>
    </row>
    <row r="24" spans="1:13">
      <c r="A24" s="363">
        <v>23</v>
      </c>
      <c r="B24" s="365">
        <v>9.2741935483870969E-2</v>
      </c>
      <c r="C24" s="365">
        <f t="shared" si="0"/>
        <v>4.1789154615347712E-2</v>
      </c>
      <c r="E24" s="365">
        <v>1.9260561465408276E-3</v>
      </c>
      <c r="M24" s="366"/>
    </row>
    <row r="25" spans="1:13">
      <c r="A25" s="363">
        <v>24</v>
      </c>
      <c r="B25" s="365">
        <v>9.6774193548387094E-2</v>
      </c>
      <c r="C25" s="365">
        <f t="shared" si="0"/>
        <v>4.3726450169832183E-2</v>
      </c>
      <c r="E25" s="365">
        <v>1.937295554484468E-3</v>
      </c>
      <c r="M25" s="366"/>
    </row>
    <row r="26" spans="1:13">
      <c r="A26" s="363">
        <v>25</v>
      </c>
      <c r="B26" s="365">
        <v>0.10080645161290322</v>
      </c>
      <c r="C26" s="365">
        <f t="shared" si="0"/>
        <v>4.5675143414203569E-2</v>
      </c>
      <c r="E26" s="365">
        <v>1.9486932443713828E-3</v>
      </c>
      <c r="M26" s="366"/>
    </row>
    <row r="27" spans="1:13">
      <c r="A27" s="363">
        <v>26</v>
      </c>
      <c r="B27" s="365">
        <v>0.10483870967741936</v>
      </c>
      <c r="C27" s="365">
        <f t="shared" si="0"/>
        <v>4.7635396100776967E-2</v>
      </c>
      <c r="E27" s="365">
        <v>1.9602526865733949E-3</v>
      </c>
      <c r="M27" s="366"/>
    </row>
    <row r="28" spans="1:13">
      <c r="A28" s="363">
        <v>27</v>
      </c>
      <c r="B28" s="365">
        <v>0.10887096774193548</v>
      </c>
      <c r="C28" s="365">
        <f t="shared" si="0"/>
        <v>4.9607373554754274E-2</v>
      </c>
      <c r="E28" s="365">
        <v>1.9719774539773039E-3</v>
      </c>
      <c r="M28" s="366"/>
    </row>
    <row r="29" spans="1:13">
      <c r="A29" s="363">
        <v>28</v>
      </c>
      <c r="B29" s="365">
        <v>0.11290322580645161</v>
      </c>
      <c r="C29" s="365">
        <f t="shared" si="0"/>
        <v>5.1591244780524896E-2</v>
      </c>
      <c r="E29" s="365">
        <v>1.9838712257706195E-3</v>
      </c>
      <c r="M29" s="366"/>
    </row>
    <row r="30" spans="1:13">
      <c r="A30" s="363">
        <v>29</v>
      </c>
      <c r="B30" s="365">
        <v>0.11693548387096774</v>
      </c>
      <c r="C30" s="365">
        <f t="shared" si="0"/>
        <v>5.3587182571919197E-2</v>
      </c>
      <c r="E30" s="365">
        <v>1.9959377913942975E-3</v>
      </c>
      <c r="M30" s="366"/>
    </row>
    <row r="31" spans="1:13">
      <c r="A31" s="363">
        <v>30</v>
      </c>
      <c r="B31" s="365">
        <v>0.12096774193548387</v>
      </c>
      <c r="C31" s="365">
        <f t="shared" si="0"/>
        <v>5.5595363626589747E-2</v>
      </c>
      <c r="E31" s="365">
        <v>2.0081810546705475E-3</v>
      </c>
      <c r="M31" s="366"/>
    </row>
    <row r="32" spans="1:13">
      <c r="A32" s="363">
        <v>31</v>
      </c>
      <c r="B32" s="365">
        <v>0.125</v>
      </c>
      <c r="C32" s="365">
        <f t="shared" si="0"/>
        <v>5.7615968664704656E-2</v>
      </c>
      <c r="E32" s="365">
        <v>2.0206050381149057E-3</v>
      </c>
      <c r="M32" s="366"/>
    </row>
    <row r="33" spans="1:13">
      <c r="A33" s="363">
        <v>32</v>
      </c>
      <c r="B33" s="365">
        <v>0.12903225806451613</v>
      </c>
      <c r="C33" s="365">
        <f t="shared" si="0"/>
        <v>5.9649182552146691E-2</v>
      </c>
      <c r="E33" s="365">
        <v>2.0332138874420325E-3</v>
      </c>
      <c r="M33" s="366"/>
    </row>
    <row r="34" spans="1:13">
      <c r="A34" s="363">
        <v>33</v>
      </c>
      <c r="B34" s="365">
        <v>0.13306451612903225</v>
      </c>
      <c r="C34" s="365">
        <f t="shared" si="0"/>
        <v>6.1695194428421828E-2</v>
      </c>
      <c r="E34" s="365">
        <v>2.0460118762751331E-3</v>
      </c>
      <c r="M34" s="366"/>
    </row>
    <row r="35" spans="1:13">
      <c r="A35" s="363">
        <v>34</v>
      </c>
      <c r="B35" s="365">
        <v>0.13709677419354838</v>
      </c>
      <c r="C35" s="365">
        <f t="shared" si="0"/>
        <v>6.3754197839491558E-2</v>
      </c>
      <c r="E35" s="365">
        <v>2.0590034110697275E-3</v>
      </c>
      <c r="M35" s="366"/>
    </row>
    <row r="36" spans="1:13">
      <c r="A36" s="363">
        <v>35</v>
      </c>
      <c r="B36" s="365">
        <v>0.14112903225806453</v>
      </c>
      <c r="C36" s="365">
        <f t="shared" si="0"/>
        <v>6.5826390875754592E-2</v>
      </c>
      <c r="E36" s="365">
        <v>2.0721930362630381E-3</v>
      </c>
      <c r="M36" s="366"/>
    </row>
    <row r="37" spans="1:13">
      <c r="A37" s="363">
        <v>36</v>
      </c>
      <c r="B37" s="365">
        <v>0.14516129032258066</v>
      </c>
      <c r="C37" s="365">
        <f t="shared" si="0"/>
        <v>6.7911976315415054E-2</v>
      </c>
      <c r="E37" s="365">
        <v>2.0855854396604656E-3</v>
      </c>
      <c r="M37" s="366"/>
    </row>
    <row r="38" spans="1:13">
      <c r="A38" s="363">
        <v>37</v>
      </c>
      <c r="B38" s="365">
        <v>0.14919354838709678</v>
      </c>
      <c r="C38" s="365">
        <f t="shared" si="0"/>
        <v>7.0011161773487526E-2</v>
      </c>
      <c r="E38" s="365">
        <v>2.0991854580724762E-3</v>
      </c>
      <c r="M38" s="366"/>
    </row>
    <row r="39" spans="1:13">
      <c r="A39" s="363">
        <v>38</v>
      </c>
      <c r="B39" s="365">
        <v>0.15322580645161291</v>
      </c>
      <c r="C39" s="365">
        <f t="shared" si="0"/>
        <v>7.2124159856701911E-2</v>
      </c>
      <c r="E39" s="365">
        <v>2.1129980832143886E-3</v>
      </c>
      <c r="M39" s="366"/>
    </row>
    <row r="40" spans="1:13">
      <c r="A40" s="363">
        <v>39</v>
      </c>
      <c r="B40" s="365">
        <v>0.15725806451612903</v>
      </c>
      <c r="C40" s="365">
        <f t="shared" si="0"/>
        <v>7.4251188324585687E-2</v>
      </c>
      <c r="E40" s="365">
        <v>2.1270284678837803E-3</v>
      </c>
      <c r="M40" s="366"/>
    </row>
    <row r="41" spans="1:13">
      <c r="A41" s="363">
        <v>40</v>
      </c>
      <c r="B41" s="365">
        <v>0.16129032258064516</v>
      </c>
      <c r="C41" s="365">
        <f t="shared" si="0"/>
        <v>7.6392470257015926E-2</v>
      </c>
      <c r="E41" s="365">
        <v>2.1412819324302429E-3</v>
      </c>
      <c r="M41" s="366"/>
    </row>
    <row r="42" spans="1:13">
      <c r="A42" s="363">
        <v>41</v>
      </c>
      <c r="B42" s="365">
        <v>0.16532258064516128</v>
      </c>
      <c r="C42" s="365">
        <f t="shared" si="0"/>
        <v>7.8548234228549091E-2</v>
      </c>
      <c r="E42" s="365">
        <v>2.1557639715331684E-3</v>
      </c>
      <c r="M42" s="366"/>
    </row>
    <row r="43" spans="1:13">
      <c r="A43" s="363">
        <v>42</v>
      </c>
      <c r="B43" s="365">
        <v>0.16935483870967741</v>
      </c>
      <c r="C43" s="365">
        <f t="shared" si="0"/>
        <v>8.0718714489853793E-2</v>
      </c>
      <c r="E43" s="365">
        <v>2.1704802613047064E-3</v>
      </c>
      <c r="M43" s="366"/>
    </row>
    <row r="44" spans="1:13">
      <c r="A44" s="363">
        <v>43</v>
      </c>
      <c r="B44" s="365">
        <v>0.17338709677419356</v>
      </c>
      <c r="C44" s="365">
        <f t="shared" si="0"/>
        <v>8.2904151156589362E-2</v>
      </c>
      <c r="E44" s="365">
        <v>2.1854366667355724E-3</v>
      </c>
      <c r="M44" s="366"/>
    </row>
    <row r="45" spans="1:13">
      <c r="A45" s="363">
        <v>44</v>
      </c>
      <c r="B45" s="365">
        <v>0.17741935483870969</v>
      </c>
      <c r="C45" s="365">
        <f t="shared" si="0"/>
        <v>8.5104790406091729E-2</v>
      </c>
      <c r="E45" s="365">
        <v>2.2006392495023713E-3</v>
      </c>
      <c r="M45" s="366"/>
    </row>
    <row r="46" spans="1:13">
      <c r="A46" s="363">
        <v>45</v>
      </c>
      <c r="B46" s="365">
        <v>0.18145161290322581</v>
      </c>
      <c r="C46" s="365">
        <f t="shared" si="0"/>
        <v>8.7320884682248676E-2</v>
      </c>
      <c r="E46" s="365">
        <v>2.2160942761569502E-3</v>
      </c>
      <c r="M46" s="366"/>
    </row>
    <row r="47" spans="1:13">
      <c r="A47" s="363">
        <v>46</v>
      </c>
      <c r="B47" s="365">
        <v>0.18548387096774194</v>
      </c>
      <c r="C47" s="365">
        <f t="shared" si="0"/>
        <v>8.9552692908967294E-2</v>
      </c>
      <c r="E47" s="365">
        <v>2.2318082267186218E-3</v>
      </c>
      <c r="M47" s="366"/>
    </row>
    <row r="48" spans="1:13">
      <c r="A48" s="363">
        <v>47</v>
      </c>
      <c r="B48" s="365">
        <v>0.18951612903225806</v>
      </c>
      <c r="C48" s="365">
        <f t="shared" si="0"/>
        <v>9.1800480712659518E-2</v>
      </c>
      <c r="E48" s="365">
        <v>2.2477878036922289E-3</v>
      </c>
      <c r="M48" s="366"/>
    </row>
    <row r="49" spans="1:13">
      <c r="A49" s="363">
        <v>48</v>
      </c>
      <c r="B49" s="365">
        <v>0.19354838709677419</v>
      </c>
      <c r="C49" s="365">
        <f t="shared" si="0"/>
        <v>9.4064520654195211E-2</v>
      </c>
      <c r="E49" s="365">
        <v>2.264039941535696E-3</v>
      </c>
      <c r="M49" s="366"/>
    </row>
    <row r="50" spans="1:13">
      <c r="A50" s="363">
        <v>49</v>
      </c>
      <c r="B50" s="365">
        <v>0.19758064516129031</v>
      </c>
      <c r="C50" s="365">
        <f t="shared" si="0"/>
        <v>9.6345092470798116E-2</v>
      </c>
      <c r="E50" s="365">
        <v>2.2805718166029093E-3</v>
      </c>
      <c r="M50" s="366"/>
    </row>
    <row r="51" spans="1:13">
      <c r="A51" s="363">
        <v>50</v>
      </c>
      <c r="B51" s="365">
        <v>0.20161290322580644</v>
      </c>
      <c r="C51" s="365">
        <f t="shared" si="0"/>
        <v>9.8642483328386557E-2</v>
      </c>
      <c r="E51" s="365">
        <v>2.297390857588445E-3</v>
      </c>
      <c r="M51" s="366"/>
    </row>
    <row r="52" spans="1:13">
      <c r="A52" s="363">
        <v>51</v>
      </c>
      <c r="B52" s="365">
        <v>0.20564516129032259</v>
      </c>
      <c r="C52" s="365">
        <f t="shared" si="0"/>
        <v>0.10095698808489019</v>
      </c>
      <c r="E52" s="365">
        <v>2.3145047565036364E-3</v>
      </c>
      <c r="M52" s="366"/>
    </row>
    <row r="53" spans="1:13">
      <c r="A53" s="363">
        <v>52</v>
      </c>
      <c r="B53" s="365">
        <v>0.20967741935483872</v>
      </c>
      <c r="C53" s="365">
        <f t="shared" si="0"/>
        <v>0.10328890956510403</v>
      </c>
      <c r="E53" s="365">
        <v>2.3319214802138455E-3</v>
      </c>
      <c r="M53" s="366"/>
    </row>
    <row r="54" spans="1:13">
      <c r="A54" s="363">
        <v>53</v>
      </c>
      <c r="B54" s="365">
        <v>0.21370967741935484</v>
      </c>
      <c r="C54" s="365">
        <f t="shared" si="0"/>
        <v>0.10563855884767366</v>
      </c>
      <c r="E54" s="365">
        <v>2.3496492825696336E-3</v>
      </c>
      <c r="M54" s="366"/>
    </row>
    <row r="55" spans="1:13">
      <c r="A55" s="363">
        <v>54</v>
      </c>
      <c r="B55" s="365">
        <v>0.21774193548387097</v>
      </c>
      <c r="C55" s="365">
        <f t="shared" si="0"/>
        <v>0.1080062555648401</v>
      </c>
      <c r="E55" s="365">
        <v>2.3676967171664437E-3</v>
      </c>
      <c r="M55" s="366"/>
    </row>
    <row r="56" spans="1:13">
      <c r="A56" s="363">
        <v>55</v>
      </c>
      <c r="B56" s="365">
        <v>0.22177419354838709</v>
      </c>
      <c r="C56" s="365">
        <f t="shared" si="0"/>
        <v>0.11039232821560946</v>
      </c>
      <c r="E56" s="365">
        <v>2.3860726507693619E-3</v>
      </c>
      <c r="M56" s="366"/>
    </row>
    <row r="57" spans="1:13">
      <c r="A57" s="363">
        <v>56</v>
      </c>
      <c r="B57" s="365">
        <v>0.22580645161290322</v>
      </c>
      <c r="C57" s="365">
        <f t="shared" si="0"/>
        <v>0.11279711449305116</v>
      </c>
      <c r="E57" s="365">
        <v>2.4047862774417045E-3</v>
      </c>
      <c r="M57" s="366"/>
    </row>
    <row r="58" spans="1:13">
      <c r="A58" s="363">
        <v>57</v>
      </c>
      <c r="B58" s="365">
        <v>0.22983870967741934</v>
      </c>
      <c r="C58" s="365">
        <f t="shared" si="0"/>
        <v>0.11522096162647043</v>
      </c>
      <c r="E58" s="365">
        <v>2.4238471334192724E-3</v>
      </c>
      <c r="M58" s="366"/>
    </row>
    <row r="59" spans="1:13">
      <c r="A59" s="363">
        <v>58</v>
      </c>
      <c r="B59" s="365">
        <v>0.23387096774193547</v>
      </c>
      <c r="C59" s="365">
        <f t="shared" si="0"/>
        <v>0.11766422673924422</v>
      </c>
      <c r="E59" s="365">
        <v>2.4432651127737942E-3</v>
      </c>
      <c r="M59" s="366"/>
    </row>
    <row r="60" spans="1:13">
      <c r="A60" s="363">
        <v>59</v>
      </c>
      <c r="B60" s="365">
        <v>0.23790322580645162</v>
      </c>
      <c r="C60" s="365">
        <f t="shared" si="0"/>
        <v>0.12012727722315708</v>
      </c>
      <c r="E60" s="365">
        <v>2.4630504839128664E-3</v>
      </c>
      <c r="M60" s="366"/>
    </row>
    <row r="61" spans="1:13">
      <c r="A61" s="363">
        <v>60</v>
      </c>
      <c r="B61" s="365">
        <v>0.24193548387096775</v>
      </c>
      <c r="C61" s="365">
        <f t="shared" si="0"/>
        <v>0.12261049113012279</v>
      </c>
      <c r="E61" s="365">
        <v>2.4832139069657128E-3</v>
      </c>
      <c r="M61" s="366"/>
    </row>
    <row r="62" spans="1:13">
      <c r="A62" s="363">
        <v>61</v>
      </c>
      <c r="B62" s="365">
        <v>0.24596774193548387</v>
      </c>
      <c r="C62" s="365">
        <f t="shared" si="0"/>
        <v>0.12511425758223074</v>
      </c>
      <c r="E62" s="365">
        <v>2.5037664521079428E-3</v>
      </c>
      <c r="M62" s="366"/>
    </row>
    <row r="63" spans="1:13">
      <c r="A63" s="363">
        <v>62</v>
      </c>
      <c r="B63" s="365">
        <v>0.25</v>
      </c>
      <c r="C63" s="365">
        <f t="shared" si="0"/>
        <v>0.12763897720111192</v>
      </c>
      <c r="E63" s="365">
        <v>2.524719618881181E-3</v>
      </c>
      <c r="M63" s="366"/>
    </row>
    <row r="64" spans="1:13">
      <c r="A64" s="363">
        <v>63</v>
      </c>
      <c r="B64" s="365">
        <v>0.25403225806451613</v>
      </c>
      <c r="C64" s="365">
        <f t="shared" si="0"/>
        <v>0.13018506255767948</v>
      </c>
      <c r="E64" s="365">
        <v>2.5460853565675606E-3</v>
      </c>
      <c r="M64" s="366"/>
    </row>
    <row r="65" spans="1:13">
      <c r="A65" s="363">
        <v>64</v>
      </c>
      <c r="B65" s="365">
        <v>0.25806451612903225</v>
      </c>
      <c r="C65" s="365">
        <f t="shared" si="0"/>
        <v>0.13275293864336177</v>
      </c>
      <c r="E65" s="365">
        <v>2.5678760856822952E-3</v>
      </c>
      <c r="M65" s="366"/>
    </row>
    <row r="66" spans="1:13">
      <c r="A66" s="363">
        <v>65</v>
      </c>
      <c r="B66" s="365">
        <v>0.26209677419354838</v>
      </c>
      <c r="C66" s="365">
        <f t="shared" si="0"/>
        <v>0.13534304336401362</v>
      </c>
      <c r="E66" s="365">
        <v>2.5901047206518574E-3</v>
      </c>
      <c r="M66" s="366"/>
    </row>
    <row r="67" spans="1:13">
      <c r="A67" s="363">
        <v>66</v>
      </c>
      <c r="B67" s="365">
        <v>0.2661290322580645</v>
      </c>
      <c r="C67" s="365">
        <f t="shared" ref="C67:C130" si="1">E67+C66</f>
        <v>0.13795582805776252</v>
      </c>
      <c r="E67" s="365">
        <v>2.6127846937489024E-3</v>
      </c>
      <c r="M67" s="366"/>
    </row>
    <row r="68" spans="1:13">
      <c r="A68" s="363">
        <v>67</v>
      </c>
      <c r="B68" s="365">
        <v>0.27016129032258063</v>
      </c>
      <c r="C68" s="365">
        <f t="shared" si="1"/>
        <v>0.14059175803812285</v>
      </c>
      <c r="E68" s="365">
        <v>2.6359299803603337E-3</v>
      </c>
      <c r="M68" s="366"/>
    </row>
    <row r="69" spans="1:13">
      <c r="A69" s="363">
        <v>68</v>
      </c>
      <c r="B69" s="365">
        <v>0.27419354838709675</v>
      </c>
      <c r="C69" s="365">
        <f t="shared" si="1"/>
        <v>0.14325131316379083</v>
      </c>
      <c r="E69" s="365">
        <v>2.6595551256679878E-3</v>
      </c>
      <c r="M69" s="366"/>
    </row>
    <row r="70" spans="1:13">
      <c r="A70" s="363">
        <v>69</v>
      </c>
      <c r="B70" s="365">
        <v>0.27822580645161288</v>
      </c>
      <c r="C70" s="365">
        <f t="shared" si="1"/>
        <v>0.14593498843661953</v>
      </c>
      <c r="E70" s="365">
        <v>2.6836752728287045E-3</v>
      </c>
      <c r="M70" s="366"/>
    </row>
    <row r="71" spans="1:13">
      <c r="A71" s="363">
        <v>70</v>
      </c>
      <c r="B71" s="365">
        <v>0.28225806451612906</v>
      </c>
      <c r="C71" s="365">
        <f t="shared" si="1"/>
        <v>0.14864329462936152</v>
      </c>
      <c r="E71" s="365">
        <v>2.7083061927419866E-3</v>
      </c>
      <c r="M71" s="366"/>
    </row>
    <row r="72" spans="1:13">
      <c r="A72" s="363">
        <v>71</v>
      </c>
      <c r="B72" s="365">
        <v>0.28629032258064518</v>
      </c>
      <c r="C72" s="365">
        <f t="shared" si="1"/>
        <v>0.15137675894486427</v>
      </c>
      <c r="E72" s="365">
        <v>2.7334643155027577E-3</v>
      </c>
      <c r="M72" s="366"/>
    </row>
    <row r="73" spans="1:13">
      <c r="A73" s="363">
        <v>72</v>
      </c>
      <c r="B73" s="365">
        <v>0.29032258064516131</v>
      </c>
      <c r="C73" s="365">
        <f t="shared" si="1"/>
        <v>0.15413592570850296</v>
      </c>
      <c r="E73" s="365">
        <v>2.7591667636386913E-3</v>
      </c>
      <c r="M73" s="366"/>
    </row>
    <row r="74" spans="1:13">
      <c r="A74" s="363">
        <v>73</v>
      </c>
      <c r="B74" s="365">
        <v>0.29435483870967744</v>
      </c>
      <c r="C74" s="365">
        <f t="shared" si="1"/>
        <v>0.15692135709574179</v>
      </c>
      <c r="E74" s="365">
        <v>2.7854313872388331E-3</v>
      </c>
      <c r="M74" s="366"/>
    </row>
    <row r="75" spans="1:13">
      <c r="A75" s="363">
        <v>74</v>
      </c>
      <c r="B75" s="365">
        <v>0.29838709677419356</v>
      </c>
      <c r="C75" s="365">
        <f t="shared" si="1"/>
        <v>0.15973363389682915</v>
      </c>
      <c r="E75" s="365">
        <v>2.8122768010873695E-3</v>
      </c>
      <c r="M75" s="366"/>
    </row>
    <row r="76" spans="1:13">
      <c r="A76" s="363">
        <v>75</v>
      </c>
      <c r="B76" s="365">
        <v>0.30241935483870969</v>
      </c>
      <c r="C76" s="365">
        <f t="shared" si="1"/>
        <v>0.16257335632074316</v>
      </c>
      <c r="E76" s="365">
        <v>2.8397224239140079E-3</v>
      </c>
      <c r="M76" s="366"/>
    </row>
    <row r="77" spans="1:13">
      <c r="A77" s="363">
        <v>76</v>
      </c>
      <c r="B77" s="365">
        <v>0.30645161290322581</v>
      </c>
      <c r="C77" s="365">
        <f t="shared" si="1"/>
        <v>0.16544114484064415</v>
      </c>
      <c r="E77" s="365">
        <v>2.8677885199009973E-3</v>
      </c>
      <c r="M77" s="366"/>
    </row>
    <row r="78" spans="1:13">
      <c r="A78" s="363">
        <v>77</v>
      </c>
      <c r="B78" s="365">
        <v>0.31048387096774194</v>
      </c>
      <c r="C78" s="365">
        <f t="shared" si="1"/>
        <v>0.16833764108319565</v>
      </c>
      <c r="E78" s="365">
        <v>2.896496242551509E-3</v>
      </c>
      <c r="M78" s="366"/>
    </row>
    <row r="79" spans="1:13">
      <c r="A79" s="363">
        <v>78</v>
      </c>
      <c r="B79" s="365">
        <v>0.31451612903225806</v>
      </c>
      <c r="C79" s="365">
        <f t="shared" si="1"/>
        <v>0.17126350876425245</v>
      </c>
      <c r="E79" s="365">
        <v>2.9258676810567969E-3</v>
      </c>
      <c r="M79" s="366"/>
    </row>
    <row r="80" spans="1:13">
      <c r="A80" s="363">
        <v>79</v>
      </c>
      <c r="B80" s="365">
        <v>0.31854838709677419</v>
      </c>
      <c r="C80" s="365">
        <f t="shared" si="1"/>
        <v>0.17421943467369613</v>
      </c>
      <c r="E80" s="365">
        <v>2.9559259094436891E-3</v>
      </c>
      <c r="M80" s="366"/>
    </row>
    <row r="81" spans="1:13">
      <c r="A81" s="363">
        <v>80</v>
      </c>
      <c r="B81" s="365">
        <v>0.32258064516129031</v>
      </c>
      <c r="C81" s="365">
        <f t="shared" si="1"/>
        <v>0.17720612971188798</v>
      </c>
      <c r="E81" s="365">
        <v>2.9866950381918539E-3</v>
      </c>
      <c r="M81" s="366"/>
    </row>
    <row r="82" spans="1:13">
      <c r="A82" s="363">
        <v>81</v>
      </c>
      <c r="B82" s="365">
        <v>0.32661290322580644</v>
      </c>
      <c r="C82" s="365">
        <f t="shared" si="1"/>
        <v>0.18022432998112267</v>
      </c>
      <c r="E82" s="365">
        <v>3.0182002692346927E-3</v>
      </c>
      <c r="M82" s="366"/>
    </row>
    <row r="83" spans="1:13">
      <c r="A83" s="363">
        <v>82</v>
      </c>
      <c r="B83" s="365">
        <v>0.33064516129032256</v>
      </c>
      <c r="C83" s="365">
        <f t="shared" si="1"/>
        <v>0.18327479793486248</v>
      </c>
      <c r="E83" s="365">
        <v>3.0504679537398144E-3</v>
      </c>
      <c r="M83" s="366"/>
    </row>
    <row r="84" spans="1:13">
      <c r="A84" s="363">
        <v>83</v>
      </c>
      <c r="B84" s="365">
        <v>0.33467741935483869</v>
      </c>
      <c r="C84" s="365">
        <f t="shared" si="1"/>
        <v>0.18635832358814092</v>
      </c>
      <c r="E84" s="365">
        <v>3.0835256532784389E-3</v>
      </c>
      <c r="M84" s="366"/>
    </row>
    <row r="85" spans="1:13">
      <c r="A85" s="363">
        <v>84</v>
      </c>
      <c r="B85" s="365">
        <v>0.33870967741935482</v>
      </c>
      <c r="C85" s="365">
        <f t="shared" si="1"/>
        <v>0.18947572579253386</v>
      </c>
      <c r="E85" s="365">
        <v>3.1174022043929423E-3</v>
      </c>
      <c r="M85" s="366"/>
    </row>
    <row r="86" spans="1:13">
      <c r="A86" s="363">
        <v>85</v>
      </c>
      <c r="B86" s="365">
        <v>0.34274193548387094</v>
      </c>
      <c r="C86" s="365">
        <f t="shared" si="1"/>
        <v>0.19262785357927559</v>
      </c>
      <c r="E86" s="365">
        <v>3.1521277867417358E-3</v>
      </c>
      <c r="M86" s="366"/>
    </row>
    <row r="87" spans="1:13">
      <c r="A87" s="363">
        <v>86</v>
      </c>
      <c r="B87" s="365">
        <v>0.34677419354838712</v>
      </c>
      <c r="C87" s="365">
        <f t="shared" si="1"/>
        <v>0.19581558757425313</v>
      </c>
      <c r="E87" s="365">
        <v>3.1877339949775469E-3</v>
      </c>
      <c r="M87" s="366"/>
    </row>
    <row r="88" spans="1:13">
      <c r="A88" s="363">
        <v>87</v>
      </c>
      <c r="B88" s="365">
        <v>0.35080645161290325</v>
      </c>
      <c r="C88" s="365">
        <f t="shared" si="1"/>
        <v>0.19903984148876219</v>
      </c>
      <c r="E88" s="365">
        <v>3.224253914509066E-3</v>
      </c>
      <c r="M88" s="366"/>
    </row>
    <row r="89" spans="1:13">
      <c r="A89" s="363">
        <v>88</v>
      </c>
      <c r="B89" s="365">
        <v>0.35483870967741937</v>
      </c>
      <c r="C89" s="365">
        <f t="shared" si="1"/>
        <v>0.20230156369004804</v>
      </c>
      <c r="E89" s="365">
        <v>3.2617222012858477E-3</v>
      </c>
      <c r="M89" s="366"/>
    </row>
    <row r="90" spans="1:13">
      <c r="A90" s="363">
        <v>89</v>
      </c>
      <c r="B90" s="365">
        <v>0.3588709677419355</v>
      </c>
      <c r="C90" s="365">
        <f t="shared" si="1"/>
        <v>0.20560173885578237</v>
      </c>
      <c r="E90" s="365">
        <v>3.3001751657343354E-3</v>
      </c>
      <c r="M90" s="366"/>
    </row>
    <row r="91" spans="1:13">
      <c r="A91" s="363">
        <v>90</v>
      </c>
      <c r="B91" s="365">
        <v>0.36290322580645162</v>
      </c>
      <c r="C91" s="365">
        <f t="shared" si="1"/>
        <v>0.20894138971673337</v>
      </c>
      <c r="E91" s="365">
        <v>3.3396508609510084E-3</v>
      </c>
      <c r="M91" s="366"/>
    </row>
    <row r="92" spans="1:13">
      <c r="A92" s="363">
        <v>91</v>
      </c>
      <c r="B92" s="365">
        <v>0.36693548387096775</v>
      </c>
      <c r="C92" s="365">
        <f t="shared" si="1"/>
        <v>0.21232157889196618</v>
      </c>
      <c r="E92" s="365">
        <v>3.3801891752328101E-3</v>
      </c>
      <c r="M92" s="366"/>
    </row>
    <row r="93" spans="1:13">
      <c r="A93" s="363">
        <v>92</v>
      </c>
      <c r="B93" s="365">
        <v>0.37096774193548387</v>
      </c>
      <c r="C93" s="365">
        <f t="shared" si="1"/>
        <v>0.21574341082095633</v>
      </c>
      <c r="E93" s="365">
        <v>3.4218319289901528E-3</v>
      </c>
      <c r="M93" s="366"/>
    </row>
    <row r="94" spans="1:13">
      <c r="A94" s="363">
        <v>93</v>
      </c>
      <c r="B94" s="365">
        <v>0.375</v>
      </c>
      <c r="C94" s="365">
        <f t="shared" si="1"/>
        <v>0.21920803379699513</v>
      </c>
      <c r="E94" s="365">
        <v>3.4646229760388098E-3</v>
      </c>
      <c r="M94" s="366"/>
    </row>
    <row r="95" spans="1:13">
      <c r="A95" s="363">
        <v>94</v>
      </c>
      <c r="B95" s="365">
        <v>0.37903225806451613</v>
      </c>
      <c r="C95" s="365">
        <f t="shared" si="1"/>
        <v>0.2227166421062057</v>
      </c>
      <c r="E95" s="365">
        <v>3.5086083092105741E-3</v>
      </c>
      <c r="M95" s="366"/>
    </row>
    <row r="96" spans="1:13">
      <c r="A96" s="363">
        <v>95</v>
      </c>
      <c r="B96" s="365">
        <v>0.38306451612903225</v>
      </c>
      <c r="C96" s="365">
        <f t="shared" si="1"/>
        <v>0.22627047827634875</v>
      </c>
      <c r="E96" s="365">
        <v>3.5538361701430471E-3</v>
      </c>
      <c r="M96" s="366"/>
    </row>
    <row r="97" spans="1:13">
      <c r="A97" s="363">
        <v>96</v>
      </c>
      <c r="B97" s="365">
        <v>0.38709677419354838</v>
      </c>
      <c r="C97" s="365">
        <f t="shared" si="1"/>
        <v>0.22987083543936451</v>
      </c>
      <c r="E97" s="365">
        <v>3.6003571630157699E-3</v>
      </c>
      <c r="M97" s="366"/>
    </row>
    <row r="98" spans="1:13">
      <c r="A98" s="363">
        <v>97</v>
      </c>
      <c r="B98" s="365">
        <v>0.3911290322580645</v>
      </c>
      <c r="C98" s="365">
        <f t="shared" si="1"/>
        <v>0.23351905981124224</v>
      </c>
      <c r="E98" s="365">
        <v>3.6482243718777324E-3</v>
      </c>
      <c r="M98" s="366"/>
    </row>
    <row r="99" spans="1:13">
      <c r="A99" s="363">
        <v>98</v>
      </c>
      <c r="B99" s="365">
        <v>0.39516129032258063</v>
      </c>
      <c r="C99" s="365">
        <f t="shared" si="1"/>
        <v>0.23721655329230509</v>
      </c>
      <c r="E99" s="365">
        <v>3.6974934810628563E-3</v>
      </c>
      <c r="M99" s="366"/>
    </row>
    <row r="100" spans="1:13">
      <c r="A100" s="363">
        <v>99</v>
      </c>
      <c r="B100" s="365">
        <v>0.39919354838709675</v>
      </c>
      <c r="C100" s="365">
        <f t="shared" si="1"/>
        <v>0.24096477619030848</v>
      </c>
      <c r="E100" s="365">
        <v>3.7482228980033933E-3</v>
      </c>
      <c r="M100" s="366"/>
    </row>
    <row r="101" spans="1:13">
      <c r="A101" s="363">
        <v>100</v>
      </c>
      <c r="B101" s="365">
        <v>0.40322580645161288</v>
      </c>
      <c r="C101" s="365">
        <f t="shared" si="1"/>
        <v>0.24476525006783173</v>
      </c>
      <c r="E101" s="365">
        <v>3.8004738775232511E-3</v>
      </c>
      <c r="M101" s="366"/>
    </row>
    <row r="102" spans="1:13">
      <c r="A102" s="363">
        <v>101</v>
      </c>
      <c r="B102" s="365">
        <v>0.40725806451612906</v>
      </c>
      <c r="C102" s="365">
        <f t="shared" si="1"/>
        <v>0.24861956071424141</v>
      </c>
      <c r="E102" s="365">
        <v>3.8543106464096794E-3</v>
      </c>
      <c r="M102" s="366"/>
    </row>
    <row r="103" spans="1:13">
      <c r="A103" s="363">
        <v>102</v>
      </c>
      <c r="B103" s="365">
        <v>0.41129032258064518</v>
      </c>
      <c r="C103" s="365">
        <f t="shared" si="1"/>
        <v>0.25252936124095993</v>
      </c>
      <c r="E103" s="365">
        <v>3.9098005267185253E-3</v>
      </c>
      <c r="M103" s="366"/>
    </row>
    <row r="104" spans="1:13">
      <c r="A104" s="363">
        <v>103</v>
      </c>
      <c r="B104" s="365">
        <v>0.41532258064516131</v>
      </c>
      <c r="C104" s="365">
        <f t="shared" si="1"/>
        <v>0.25649637529680158</v>
      </c>
      <c r="E104" s="365">
        <v>3.9670140558416321E-3</v>
      </c>
      <c r="M104" s="366"/>
    </row>
    <row r="105" spans="1:13">
      <c r="A105" s="363">
        <v>104</v>
      </c>
      <c r="B105" s="365">
        <v>0.41935483870967744</v>
      </c>
      <c r="C105" s="365">
        <f t="shared" si="1"/>
        <v>0.2605224003976539</v>
      </c>
      <c r="E105" s="365">
        <v>4.0260251008523195E-3</v>
      </c>
      <c r="M105" s="366"/>
    </row>
    <row r="106" spans="1:13">
      <c r="A106" s="363">
        <v>105</v>
      </c>
      <c r="B106" s="365">
        <v>0.42338709677419356</v>
      </c>
      <c r="C106" s="365">
        <f t="shared" si="1"/>
        <v>0.26460931136166926</v>
      </c>
      <c r="E106" s="365">
        <v>4.086910964015371E-3</v>
      </c>
      <c r="M106" s="366"/>
    </row>
    <row r="107" spans="1:13">
      <c r="A107" s="363">
        <v>106</v>
      </c>
      <c r="B107" s="365">
        <v>0.42741935483870969</v>
      </c>
      <c r="C107" s="365">
        <f t="shared" si="1"/>
        <v>0.26875906383725107</v>
      </c>
      <c r="E107" s="365">
        <v>4.149752475581807E-3</v>
      </c>
      <c r="M107" s="366"/>
    </row>
    <row r="108" spans="1:13">
      <c r="A108" s="363">
        <v>107</v>
      </c>
      <c r="B108" s="365">
        <v>0.43145161290322581</v>
      </c>
      <c r="C108" s="365">
        <f t="shared" si="1"/>
        <v>0.27297369790631754</v>
      </c>
      <c r="E108" s="365">
        <v>4.214634069066474E-3</v>
      </c>
      <c r="M108" s="366"/>
    </row>
    <row r="109" spans="1:13">
      <c r="A109" s="363">
        <v>108</v>
      </c>
      <c r="B109" s="365">
        <v>0.43548387096774194</v>
      </c>
      <c r="C109" s="365">
        <f t="shared" si="1"/>
        <v>0.27725534173940364</v>
      </c>
      <c r="E109" s="365">
        <v>4.2816438330861061E-3</v>
      </c>
      <c r="M109" s="366"/>
    </row>
    <row r="110" spans="1:13">
      <c r="A110" s="363">
        <v>109</v>
      </c>
      <c r="B110" s="365">
        <v>0.43951612903225806</v>
      </c>
      <c r="C110" s="365">
        <f t="shared" si="1"/>
        <v>0.28160621527188329</v>
      </c>
      <c r="E110" s="365">
        <v>4.3508735324796531E-3</v>
      </c>
      <c r="M110" s="366"/>
    </row>
    <row r="111" spans="1:13">
      <c r="A111" s="363">
        <v>110</v>
      </c>
      <c r="B111" s="365">
        <v>0.44354838709677419</v>
      </c>
      <c r="C111" s="365">
        <f t="shared" si="1"/>
        <v>0.28602863386169347</v>
      </c>
      <c r="E111" s="365">
        <v>4.4224185898101885E-3</v>
      </c>
      <c r="M111" s="366"/>
    </row>
    <row r="112" spans="1:13">
      <c r="A112" s="363">
        <v>111</v>
      </c>
      <c r="B112" s="365">
        <v>0.44758064516129031</v>
      </c>
      <c r="C112" s="365">
        <f t="shared" si="1"/>
        <v>0.29052501187808044</v>
      </c>
      <c r="E112" s="365">
        <v>4.4963780163869748E-3</v>
      </c>
      <c r="M112" s="366"/>
    </row>
    <row r="113" spans="1:13">
      <c r="A113" s="363">
        <v>112</v>
      </c>
      <c r="B113" s="365">
        <v>0.45161290322580644</v>
      </c>
      <c r="C113" s="365">
        <f t="shared" si="1"/>
        <v>0.29509786615768852</v>
      </c>
      <c r="E113" s="365">
        <v>4.5728542796080783E-3</v>
      </c>
      <c r="M113" s="366"/>
    </row>
    <row r="114" spans="1:13">
      <c r="A114" s="363">
        <v>113</v>
      </c>
      <c r="B114" s="365">
        <v>0.45564516129032256</v>
      </c>
      <c r="C114" s="365">
        <f t="shared" si="1"/>
        <v>0.29974981924831273</v>
      </c>
      <c r="E114" s="365">
        <v>4.6519530906242211E-3</v>
      </c>
      <c r="M114" s="366"/>
    </row>
    <row r="115" spans="1:13">
      <c r="A115" s="363">
        <v>114</v>
      </c>
      <c r="B115" s="365">
        <v>0.45967741935483869</v>
      </c>
      <c r="C115" s="365">
        <f t="shared" si="1"/>
        <v>0.30448360234131577</v>
      </c>
      <c r="E115" s="365">
        <v>4.7337830930030455E-3</v>
      </c>
      <c r="M115" s="366"/>
    </row>
    <row r="116" spans="1:13">
      <c r="A116" s="363">
        <v>115</v>
      </c>
      <c r="B116" s="365">
        <v>0.46370967741935482</v>
      </c>
      <c r="C116" s="365">
        <f t="shared" si="1"/>
        <v>0.309302057770452</v>
      </c>
      <c r="E116" s="365">
        <v>4.8184554291362302E-3</v>
      </c>
      <c r="M116" s="366"/>
    </row>
    <row r="117" spans="1:13">
      <c r="A117" s="363">
        <v>116</v>
      </c>
      <c r="B117" s="365">
        <v>0.46774193548387094</v>
      </c>
      <c r="C117" s="365">
        <f t="shared" si="1"/>
        <v>0.31420814092695387</v>
      </c>
      <c r="E117" s="365">
        <v>4.9060831565018769E-3</v>
      </c>
      <c r="M117" s="366"/>
    </row>
    <row r="118" spans="1:13">
      <c r="A118" s="363">
        <v>117</v>
      </c>
      <c r="B118" s="365">
        <v>0.47177419354838712</v>
      </c>
      <c r="C118" s="365">
        <f t="shared" si="1"/>
        <v>0.31920492140742851</v>
      </c>
      <c r="E118" s="365">
        <v>4.9967804804746429E-3</v>
      </c>
      <c r="M118" s="366"/>
    </row>
    <row r="119" spans="1:13">
      <c r="A119" s="363">
        <v>118</v>
      </c>
      <c r="B119" s="365">
        <v>0.47580645161290325</v>
      </c>
      <c r="C119" s="365">
        <f t="shared" si="1"/>
        <v>0.32429558317152801</v>
      </c>
      <c r="E119" s="365">
        <v>5.0906617640995066E-3</v>
      </c>
      <c r="M119" s="366"/>
    </row>
    <row r="120" spans="1:13">
      <c r="A120" s="363">
        <v>119</v>
      </c>
      <c r="B120" s="365">
        <v>0.47983870967741937</v>
      </c>
      <c r="C120" s="365">
        <f t="shared" si="1"/>
        <v>0.32948342343955583</v>
      </c>
      <c r="E120" s="365">
        <v>5.1878402680278256E-3</v>
      </c>
      <c r="M120" s="366"/>
    </row>
    <row r="121" spans="1:13">
      <c r="A121" s="363">
        <v>120</v>
      </c>
      <c r="B121" s="365">
        <v>0.4838709677419355</v>
      </c>
      <c r="C121" s="365">
        <f t="shared" si="1"/>
        <v>0.33477185000520099</v>
      </c>
      <c r="E121" s="365">
        <v>5.2884265656451589E-3</v>
      </c>
      <c r="M121" s="366"/>
    </row>
    <row r="122" spans="1:13">
      <c r="A122" s="363">
        <v>121</v>
      </c>
      <c r="B122" s="365">
        <v>0.48790322580645162</v>
      </c>
      <c r="C122" s="365">
        <f t="shared" si="1"/>
        <v>0.34016437657450765</v>
      </c>
      <c r="E122" s="365">
        <v>5.3925265693066703E-3</v>
      </c>
      <c r="M122" s="366"/>
    </row>
    <row r="123" spans="1:13">
      <c r="A123" s="363">
        <v>122</v>
      </c>
      <c r="B123" s="365">
        <v>0.49193548387096775</v>
      </c>
      <c r="C123" s="365">
        <f t="shared" si="1"/>
        <v>0.34566461566817552</v>
      </c>
      <c r="E123" s="365">
        <v>5.5002390936678735E-3</v>
      </c>
      <c r="M123" s="366"/>
    </row>
    <row r="124" spans="1:13">
      <c r="A124" s="363">
        <v>123</v>
      </c>
      <c r="B124" s="365">
        <v>0.49596774193548387</v>
      </c>
      <c r="C124" s="365">
        <f t="shared" si="1"/>
        <v>0.35127626853978228</v>
      </c>
      <c r="E124" s="365">
        <v>5.6116528716067581E-3</v>
      </c>
      <c r="M124" s="366"/>
    </row>
    <row r="125" spans="1:13">
      <c r="A125" s="363">
        <v>124</v>
      </c>
      <c r="B125" s="365">
        <v>0.5</v>
      </c>
      <c r="C125" s="365">
        <f t="shared" si="1"/>
        <v>0.35700311146741531</v>
      </c>
      <c r="E125" s="365">
        <v>5.72684292763304E-3</v>
      </c>
      <c r="M125" s="366"/>
    </row>
    <row r="126" spans="1:13">
      <c r="A126" s="363">
        <v>125</v>
      </c>
      <c r="B126" s="365">
        <v>0.50403225806451613</v>
      </c>
      <c r="C126" s="365">
        <f t="shared" si="1"/>
        <v>0.36288235996940599</v>
      </c>
      <c r="E126" s="365">
        <v>5.8792485019906792E-3</v>
      </c>
      <c r="M126" s="366"/>
    </row>
    <row r="127" spans="1:13">
      <c r="A127" s="363">
        <v>126</v>
      </c>
      <c r="B127" s="365">
        <v>0.50806451612903225</v>
      </c>
      <c r="C127" s="365">
        <f t="shared" si="1"/>
        <v>0.3689140140457543</v>
      </c>
      <c r="E127" s="365">
        <v>6.0316540763483183E-3</v>
      </c>
      <c r="M127" s="366"/>
    </row>
    <row r="128" spans="1:13">
      <c r="A128" s="363">
        <v>127</v>
      </c>
      <c r="B128" s="365">
        <v>0.51209677419354838</v>
      </c>
      <c r="C128" s="365">
        <f t="shared" si="1"/>
        <v>0.37507435499097141</v>
      </c>
      <c r="E128" s="365">
        <v>6.1603409452171175E-3</v>
      </c>
      <c r="M128" s="366"/>
    </row>
    <row r="129" spans="1:13">
      <c r="A129" s="363">
        <v>128</v>
      </c>
      <c r="B129" s="365">
        <v>0.5161290322580645</v>
      </c>
      <c r="C129" s="365">
        <f t="shared" si="1"/>
        <v>0.38136718820025278</v>
      </c>
      <c r="E129" s="365">
        <v>6.292833209281372E-3</v>
      </c>
      <c r="M129" s="366"/>
    </row>
    <row r="130" spans="1:13">
      <c r="A130" s="363">
        <v>129</v>
      </c>
      <c r="B130" s="365">
        <v>0.52016129032258063</v>
      </c>
      <c r="C130" s="365">
        <f t="shared" si="1"/>
        <v>0.38779621470951287</v>
      </c>
      <c r="E130" s="365">
        <v>6.4290265092600872E-3</v>
      </c>
      <c r="M130" s="366"/>
    </row>
    <row r="131" spans="1:13">
      <c r="A131" s="363">
        <v>130</v>
      </c>
      <c r="B131" s="365">
        <v>0.52419354838709675</v>
      </c>
      <c r="C131" s="365">
        <f t="shared" ref="C131:C194" si="2">E131+C130</f>
        <v>0.39436497066155141</v>
      </c>
      <c r="E131" s="365">
        <v>6.5687559520385451E-3</v>
      </c>
      <c r="M131" s="366"/>
    </row>
    <row r="132" spans="1:13">
      <c r="A132" s="363">
        <v>131</v>
      </c>
      <c r="B132" s="365">
        <v>0.52822580645161288</v>
      </c>
      <c r="C132" s="365">
        <f t="shared" si="2"/>
        <v>0.40107675500056134</v>
      </c>
      <c r="E132" s="365">
        <v>6.711784339009934E-3</v>
      </c>
      <c r="M132" s="366"/>
    </row>
    <row r="133" spans="1:13">
      <c r="A133" s="363">
        <v>132</v>
      </c>
      <c r="B133" s="365">
        <v>0.532258064516129</v>
      </c>
      <c r="C133" s="365">
        <f t="shared" si="2"/>
        <v>0.40793454415714669</v>
      </c>
      <c r="E133" s="365">
        <v>6.8577891565853632E-3</v>
      </c>
      <c r="M133" s="366"/>
    </row>
    <row r="134" spans="1:13">
      <c r="A134" s="363">
        <v>133</v>
      </c>
      <c r="B134" s="365">
        <v>0.53629032258064513</v>
      </c>
      <c r="C134" s="365">
        <f t="shared" si="2"/>
        <v>0.41494089267507162</v>
      </c>
      <c r="E134" s="365">
        <v>7.0063485179249251E-3</v>
      </c>
      <c r="M134" s="366"/>
    </row>
    <row r="135" spans="1:13">
      <c r="A135" s="363">
        <v>134</v>
      </c>
      <c r="B135" s="365">
        <v>0.54032258064516125</v>
      </c>
      <c r="C135" s="365">
        <f t="shared" si="2"/>
        <v>0.42209781910288841</v>
      </c>
      <c r="E135" s="365">
        <v>7.1569264278167942E-3</v>
      </c>
      <c r="M135" s="366"/>
    </row>
    <row r="136" spans="1:13">
      <c r="A136" s="363">
        <v>135</v>
      </c>
      <c r="B136" s="365">
        <v>0.54435483870967738</v>
      </c>
      <c r="C136" s="365">
        <f t="shared" si="2"/>
        <v>0.4294066770486098</v>
      </c>
      <c r="E136" s="365">
        <v>7.3088579457213964E-3</v>
      </c>
      <c r="M136" s="366"/>
    </row>
    <row r="137" spans="1:13">
      <c r="A137" s="363">
        <v>136</v>
      </c>
      <c r="B137" s="365">
        <v>0.54838709677419351</v>
      </c>
      <c r="C137" s="365">
        <f t="shared" si="2"/>
        <v>0.43686801214333482</v>
      </c>
      <c r="E137" s="365">
        <v>7.4613350947250233E-3</v>
      </c>
      <c r="M137" s="366"/>
    </row>
    <row r="138" spans="1:13">
      <c r="A138" s="363">
        <v>137</v>
      </c>
      <c r="B138" s="365">
        <v>0.55241935483870963</v>
      </c>
      <c r="C138" s="365">
        <f t="shared" si="2"/>
        <v>0.44448140681574422</v>
      </c>
      <c r="E138" s="365">
        <v>7.6133946724094058E-3</v>
      </c>
      <c r="M138" s="366"/>
    </row>
    <row r="139" spans="1:13">
      <c r="A139" s="363">
        <v>138</v>
      </c>
      <c r="B139" s="365">
        <v>0.55645161290322576</v>
      </c>
      <c r="C139" s="365">
        <f t="shared" si="2"/>
        <v>0.45224531626821157</v>
      </c>
      <c r="E139" s="365">
        <v>7.763909452467359E-3</v>
      </c>
      <c r="M139" s="366"/>
    </row>
    <row r="140" spans="1:13">
      <c r="A140" s="363">
        <v>139</v>
      </c>
      <c r="B140" s="365">
        <v>0.56048387096774188</v>
      </c>
      <c r="C140" s="365">
        <f t="shared" si="2"/>
        <v>0.46015690085155175</v>
      </c>
      <c r="E140" s="365">
        <v>7.9115845833401845E-3</v>
      </c>
      <c r="M140" s="366"/>
    </row>
    <row r="141" spans="1:13">
      <c r="A141" s="363">
        <v>140</v>
      </c>
      <c r="B141" s="365">
        <v>0.56451612903225812</v>
      </c>
      <c r="C141" s="365">
        <f t="shared" si="2"/>
        <v>0.46821186208461835</v>
      </c>
      <c r="E141" s="365">
        <v>8.0549612330665966E-3</v>
      </c>
      <c r="M141" s="366"/>
    </row>
    <row r="142" spans="1:13">
      <c r="A142" s="363">
        <v>141</v>
      </c>
      <c r="B142" s="365">
        <v>0.56854838709677424</v>
      </c>
      <c r="C142" s="365">
        <f t="shared" si="2"/>
        <v>0.47640429170164428</v>
      </c>
      <c r="E142" s="365">
        <v>8.1924296170259349E-3</v>
      </c>
      <c r="M142" s="366"/>
    </row>
    <row r="143" spans="1:13">
      <c r="A143" s="363">
        <v>142</v>
      </c>
      <c r="B143" s="365">
        <v>0.57258064516129037</v>
      </c>
      <c r="C143" s="365">
        <f t="shared" si="2"/>
        <v>0.48472654508263813</v>
      </c>
      <c r="E143" s="365">
        <v>8.3222533809938527E-3</v>
      </c>
      <c r="M143" s="366"/>
    </row>
    <row r="144" spans="1:13">
      <c r="A144" s="363">
        <v>143</v>
      </c>
      <c r="B144" s="365">
        <v>0.57661290322580649</v>
      </c>
      <c r="C144" s="365">
        <f t="shared" si="2"/>
        <v>0.49316915188234406</v>
      </c>
      <c r="E144" s="365">
        <v>8.4426067997059352E-3</v>
      </c>
      <c r="M144" s="366"/>
    </row>
    <row r="145" spans="1:13">
      <c r="A145" s="363">
        <v>144</v>
      </c>
      <c r="B145" s="365">
        <v>0.58064516129032262</v>
      </c>
      <c r="C145" s="365">
        <f t="shared" si="2"/>
        <v>0.5017207772036949</v>
      </c>
      <c r="E145" s="365">
        <v>8.5516253213508454E-3</v>
      </c>
      <c r="M145" s="366"/>
    </row>
    <row r="146" spans="1:13">
      <c r="A146" s="363">
        <v>145</v>
      </c>
      <c r="B146" s="365">
        <v>0.58467741935483875</v>
      </c>
      <c r="C146" s="365">
        <f t="shared" si="2"/>
        <v>0.51036824583687113</v>
      </c>
      <c r="E146" s="365">
        <v>8.6474686331761731E-3</v>
      </c>
      <c r="M146" s="366"/>
    </row>
    <row r="147" spans="1:13">
      <c r="A147" s="363">
        <v>146</v>
      </c>
      <c r="B147" s="365">
        <v>0.58870967741935487</v>
      </c>
      <c r="C147" s="365">
        <f t="shared" si="2"/>
        <v>0.51909663956907348</v>
      </c>
      <c r="E147" s="365">
        <v>8.7283937322023032E-3</v>
      </c>
      <c r="M147" s="366"/>
    </row>
    <row r="148" spans="1:13">
      <c r="A148" s="363">
        <v>147</v>
      </c>
      <c r="B148" s="365">
        <v>0.592741935483871</v>
      </c>
      <c r="C148" s="365">
        <f t="shared" si="2"/>
        <v>0.52788947323595981</v>
      </c>
      <c r="E148" s="365">
        <v>8.7928336668862718E-3</v>
      </c>
      <c r="M148" s="366"/>
    </row>
    <row r="149" spans="1:13">
      <c r="A149" s="363">
        <v>148</v>
      </c>
      <c r="B149" s="365">
        <v>0.59677419354838712</v>
      </c>
      <c r="C149" s="365">
        <f t="shared" si="2"/>
        <v>0.53672894922626491</v>
      </c>
      <c r="E149" s="365">
        <v>8.8394759903050492E-3</v>
      </c>
      <c r="M149" s="366"/>
    </row>
    <row r="150" spans="1:13">
      <c r="A150" s="363">
        <v>149</v>
      </c>
      <c r="B150" s="365">
        <v>0.60080645161290325</v>
      </c>
      <c r="C150" s="365">
        <f t="shared" si="2"/>
        <v>0.5455962831379505</v>
      </c>
      <c r="E150" s="365">
        <v>8.8673339116855411E-3</v>
      </c>
      <c r="M150" s="366"/>
    </row>
    <row r="151" spans="1:13">
      <c r="A151" s="363">
        <v>150</v>
      </c>
      <c r="B151" s="365">
        <v>0.60483870967741937</v>
      </c>
      <c r="C151" s="365">
        <f t="shared" si="2"/>
        <v>0.55447208613274634</v>
      </c>
      <c r="E151" s="365">
        <v>8.875802994795793E-3</v>
      </c>
      <c r="M151" s="366"/>
    </row>
    <row r="152" spans="1:13">
      <c r="A152" s="363">
        <v>151</v>
      </c>
      <c r="B152" s="365">
        <v>0.6088709677419355</v>
      </c>
      <c r="C152" s="365">
        <f t="shared" si="2"/>
        <v>0.56333678335814374</v>
      </c>
      <c r="E152" s="365">
        <v>8.8646972253973479E-3</v>
      </c>
      <c r="M152" s="366"/>
    </row>
    <row r="153" spans="1:13">
      <c r="A153" s="363">
        <v>152</v>
      </c>
      <c r="B153" s="365">
        <v>0.61290322580645162</v>
      </c>
      <c r="C153" s="365">
        <f t="shared" si="2"/>
        <v>0.57217104367196348</v>
      </c>
      <c r="E153" s="365">
        <v>8.8342603138196786E-3</v>
      </c>
      <c r="M153" s="366"/>
    </row>
    <row r="154" spans="1:13">
      <c r="A154" s="363">
        <v>153</v>
      </c>
      <c r="B154" s="365">
        <v>0.61693548387096775</v>
      </c>
      <c r="C154" s="365">
        <f t="shared" si="2"/>
        <v>0.58095619457797831</v>
      </c>
      <c r="E154" s="365">
        <v>8.785150906014786E-3</v>
      </c>
      <c r="M154" s="366"/>
    </row>
    <row r="155" spans="1:13">
      <c r="A155" s="363">
        <v>154</v>
      </c>
      <c r="B155" s="365">
        <v>0.62096774193548387</v>
      </c>
      <c r="C155" s="365">
        <f t="shared" si="2"/>
        <v>0.58967459801396815</v>
      </c>
      <c r="E155" s="365">
        <v>8.718403435989789E-3</v>
      </c>
      <c r="M155" s="366"/>
    </row>
    <row r="156" spans="1:13">
      <c r="A156" s="363">
        <v>155</v>
      </c>
      <c r="B156" s="365">
        <v>0.625</v>
      </c>
      <c r="C156" s="365">
        <f t="shared" si="2"/>
        <v>0.59830996709720718</v>
      </c>
      <c r="E156" s="365">
        <v>8.6353690832389786E-3</v>
      </c>
      <c r="M156" s="366"/>
    </row>
    <row r="157" spans="1:13">
      <c r="A157" s="363">
        <v>156</v>
      </c>
      <c r="B157" s="365">
        <v>0.62903225806451613</v>
      </c>
      <c r="C157" s="365">
        <f t="shared" si="2"/>
        <v>0.60684761030775547</v>
      </c>
      <c r="E157" s="365">
        <v>8.5376432105482326E-3</v>
      </c>
      <c r="M157" s="366"/>
    </row>
    <row r="158" spans="1:13">
      <c r="A158" s="363">
        <v>157</v>
      </c>
      <c r="B158" s="365">
        <v>0.63306451612903225</v>
      </c>
      <c r="C158" s="365">
        <f t="shared" si="2"/>
        <v>0.61527459678545848</v>
      </c>
      <c r="E158" s="365">
        <v>8.4269864777029614E-3</v>
      </c>
      <c r="M158" s="366"/>
    </row>
    <row r="159" spans="1:13">
      <c r="A159" s="363">
        <v>158</v>
      </c>
      <c r="B159" s="365">
        <v>0.63709677419354838</v>
      </c>
      <c r="C159" s="365">
        <f t="shared" si="2"/>
        <v>0.62357984333439742</v>
      </c>
      <c r="E159" s="365">
        <v>8.3052465489388862E-3</v>
      </c>
      <c r="M159" s="366"/>
    </row>
    <row r="160" spans="1:13">
      <c r="A160" s="363">
        <v>159</v>
      </c>
      <c r="B160" s="365">
        <v>0.6411290322580645</v>
      </c>
      <c r="C160" s="365">
        <f t="shared" si="2"/>
        <v>0.63175412949352316</v>
      </c>
      <c r="E160" s="365">
        <v>8.1742861591256911E-3</v>
      </c>
      <c r="M160" s="366"/>
    </row>
    <row r="161" spans="1:13">
      <c r="A161" s="363">
        <v>160</v>
      </c>
      <c r="B161" s="365">
        <v>0.64516129032258063</v>
      </c>
      <c r="C161" s="365">
        <f t="shared" si="2"/>
        <v>0.63979005112428</v>
      </c>
      <c r="E161" s="365">
        <v>8.035921630756785E-3</v>
      </c>
      <c r="M161" s="366"/>
    </row>
    <row r="162" spans="1:13">
      <c r="A162" s="363">
        <v>161</v>
      </c>
      <c r="B162" s="365">
        <v>0.64919354838709675</v>
      </c>
      <c r="C162" s="365">
        <f t="shared" si="2"/>
        <v>0.6476819252405327</v>
      </c>
      <c r="E162" s="365">
        <v>7.891874116252643E-3</v>
      </c>
      <c r="M162" s="366"/>
    </row>
    <row r="163" spans="1:13">
      <c r="A163" s="363">
        <v>162</v>
      </c>
      <c r="B163" s="365">
        <v>0.65322580645161288</v>
      </c>
      <c r="C163" s="365">
        <f t="shared" si="2"/>
        <v>0.65542565942528042</v>
      </c>
      <c r="E163" s="365">
        <v>7.7437341847476681E-3</v>
      </c>
      <c r="M163" s="366"/>
    </row>
    <row r="164" spans="1:13">
      <c r="A164" s="363">
        <v>163</v>
      </c>
      <c r="B164" s="365">
        <v>0.657258064516129</v>
      </c>
      <c r="C164" s="365">
        <f t="shared" si="2"/>
        <v>0.66301859849724143</v>
      </c>
      <c r="E164" s="365">
        <v>7.5929390719609623E-3</v>
      </c>
      <c r="M164" s="366"/>
    </row>
    <row r="165" spans="1:13">
      <c r="A165" s="363">
        <v>164</v>
      </c>
      <c r="B165" s="365">
        <v>0.66129032258064513</v>
      </c>
      <c r="C165" s="365">
        <f t="shared" si="2"/>
        <v>0.67045935953777103</v>
      </c>
      <c r="E165" s="365">
        <v>7.4407610405295465E-3</v>
      </c>
      <c r="M165" s="366"/>
    </row>
    <row r="166" spans="1:13">
      <c r="A166" s="363">
        <v>165</v>
      </c>
      <c r="B166" s="365">
        <v>0.66532258064516125</v>
      </c>
      <c r="C166" s="365">
        <f t="shared" si="2"/>
        <v>0.67774766437567235</v>
      </c>
      <c r="E166" s="365">
        <v>7.2883048379012759E-3</v>
      </c>
      <c r="M166" s="366"/>
    </row>
    <row r="167" spans="1:13">
      <c r="A167" s="363">
        <v>166</v>
      </c>
      <c r="B167" s="365">
        <v>0.66935483870967738</v>
      </c>
      <c r="C167" s="365">
        <f t="shared" si="2"/>
        <v>0.68488417649010602</v>
      </c>
      <c r="E167" s="365">
        <v>7.1365121144336173E-3</v>
      </c>
      <c r="M167" s="366"/>
    </row>
    <row r="168" spans="1:13">
      <c r="A168" s="363">
        <v>167</v>
      </c>
      <c r="B168" s="365">
        <v>0.67338709677419351</v>
      </c>
      <c r="C168" s="365">
        <f t="shared" si="2"/>
        <v>0.6918703472683132</v>
      </c>
      <c r="E168" s="365">
        <v>6.986170778207128E-3</v>
      </c>
      <c r="M168" s="366"/>
    </row>
    <row r="169" spans="1:13">
      <c r="A169" s="363">
        <v>168</v>
      </c>
      <c r="B169" s="365">
        <v>0.67741935483870963</v>
      </c>
      <c r="C169" s="365">
        <f t="shared" si="2"/>
        <v>0.69870827478861619</v>
      </c>
      <c r="E169" s="365">
        <v>6.8379275203029376E-3</v>
      </c>
      <c r="M169" s="366"/>
    </row>
    <row r="170" spans="1:13">
      <c r="A170" s="363">
        <v>169</v>
      </c>
      <c r="B170" s="365">
        <v>0.68145161290322576</v>
      </c>
      <c r="C170" s="365">
        <f t="shared" si="2"/>
        <v>0.70540057685537971</v>
      </c>
      <c r="E170" s="365">
        <v>6.6923020667634713E-3</v>
      </c>
      <c r="M170" s="366"/>
    </row>
    <row r="171" spans="1:13">
      <c r="A171" s="363">
        <v>170</v>
      </c>
      <c r="B171" s="365">
        <v>0.68548387096774188</v>
      </c>
      <c r="C171" s="365">
        <f t="shared" si="2"/>
        <v>0.71195027890018747</v>
      </c>
      <c r="E171" s="365">
        <v>6.549702044807708E-3</v>
      </c>
      <c r="M171" s="366"/>
    </row>
    <row r="172" spans="1:13">
      <c r="A172" s="363">
        <v>171</v>
      </c>
      <c r="B172" s="365">
        <v>0.68951612903225812</v>
      </c>
      <c r="C172" s="365">
        <f t="shared" si="2"/>
        <v>0.71836071655593436</v>
      </c>
      <c r="E172" s="365">
        <v>6.4104376557468411E-3</v>
      </c>
      <c r="M172" s="366"/>
    </row>
    <row r="173" spans="1:13">
      <c r="A173" s="363">
        <v>172</v>
      </c>
      <c r="B173" s="365">
        <v>0.69354838709677424</v>
      </c>
      <c r="C173" s="365">
        <f t="shared" si="2"/>
        <v>0.7246354521630286</v>
      </c>
      <c r="E173" s="365">
        <v>6.2747356070941883E-3</v>
      </c>
      <c r="M173" s="366"/>
    </row>
    <row r="174" spans="1:13">
      <c r="A174" s="363">
        <v>173</v>
      </c>
      <c r="B174" s="365">
        <v>0.69758064516129037</v>
      </c>
      <c r="C174" s="365">
        <f t="shared" si="2"/>
        <v>0.73077820412844896</v>
      </c>
      <c r="E174" s="365">
        <v>6.1427519654203054E-3</v>
      </c>
      <c r="M174" s="366"/>
    </row>
    <row r="175" spans="1:13">
      <c r="A175" s="363">
        <v>174</v>
      </c>
      <c r="B175" s="365">
        <v>0.70161290322580649</v>
      </c>
      <c r="C175" s="365">
        <f t="shared" si="2"/>
        <v>0.73679278787960478</v>
      </c>
      <c r="E175" s="365">
        <v>6.0145837511557708E-3</v>
      </c>
      <c r="M175" s="366"/>
    </row>
    <row r="176" spans="1:13">
      <c r="A176" s="363">
        <v>175</v>
      </c>
      <c r="B176" s="365">
        <v>0.70564516129032262</v>
      </c>
      <c r="C176" s="365">
        <f t="shared" si="2"/>
        <v>0.742683067092194</v>
      </c>
      <c r="E176" s="365">
        <v>5.8902792125891711E-3</v>
      </c>
      <c r="M176" s="366"/>
    </row>
    <row r="177" spans="1:13">
      <c r="A177" s="363">
        <v>176</v>
      </c>
      <c r="B177" s="365">
        <v>0.70967741935483875</v>
      </c>
      <c r="C177" s="365">
        <f t="shared" si="2"/>
        <v>0.74845291388847668</v>
      </c>
      <c r="E177" s="365">
        <v>5.7698467962826227E-3</v>
      </c>
      <c r="M177" s="366"/>
    </row>
    <row r="178" spans="1:13">
      <c r="A178" s="363">
        <v>177</v>
      </c>
      <c r="B178" s="365">
        <v>0.71370967741935487</v>
      </c>
      <c r="C178" s="365">
        <f t="shared" si="2"/>
        <v>0.75410617677121472</v>
      </c>
      <c r="E178" s="365">
        <v>5.6532628827379904E-3</v>
      </c>
      <c r="M178" s="366"/>
    </row>
    <row r="179" spans="1:13">
      <c r="A179" s="363">
        <v>178</v>
      </c>
      <c r="B179" s="365">
        <v>0.717741935483871</v>
      </c>
      <c r="C179" s="365">
        <f t="shared" si="2"/>
        <v>0.75964665515765017</v>
      </c>
      <c r="E179" s="365">
        <v>5.5404783864354034E-3</v>
      </c>
      <c r="M179" s="366"/>
    </row>
    <row r="180" spans="1:13">
      <c r="A180" s="363">
        <v>179</v>
      </c>
      <c r="B180" s="365">
        <v>0.72177419354838712</v>
      </c>
      <c r="C180" s="365">
        <f t="shared" si="2"/>
        <v>0.76507807949186368</v>
      </c>
      <c r="E180" s="365">
        <v>5.4314243342134571E-3</v>
      </c>
      <c r="M180" s="366"/>
    </row>
    <row r="181" spans="1:13">
      <c r="A181" s="363">
        <v>180</v>
      </c>
      <c r="B181" s="365">
        <v>0.72580645161290325</v>
      </c>
      <c r="C181" s="365">
        <f t="shared" si="2"/>
        <v>0.77040409603204474</v>
      </c>
      <c r="E181" s="365">
        <v>5.3260165401810044E-3</v>
      </c>
      <c r="M181" s="366"/>
    </row>
    <row r="182" spans="1:13">
      <c r="A182" s="363">
        <v>181</v>
      </c>
      <c r="B182" s="365">
        <v>0.72983870967741937</v>
      </c>
      <c r="C182" s="365">
        <f t="shared" si="2"/>
        <v>0.77562825552459824</v>
      </c>
      <c r="E182" s="365">
        <v>5.2241594925534528E-3</v>
      </c>
      <c r="M182" s="366"/>
    </row>
    <row r="183" spans="1:13">
      <c r="A183" s="363">
        <v>182</v>
      </c>
      <c r="B183" s="365">
        <v>0.7338709677419355</v>
      </c>
      <c r="C183" s="365">
        <f t="shared" si="2"/>
        <v>0.78075400508531367</v>
      </c>
      <c r="E183" s="365">
        <v>5.1257495607153801E-3</v>
      </c>
      <c r="M183" s="366"/>
    </row>
    <row r="184" spans="1:13">
      <c r="A184" s="363">
        <v>183</v>
      </c>
      <c r="B184" s="365">
        <v>0.73790322580645162</v>
      </c>
      <c r="C184" s="365">
        <f t="shared" si="2"/>
        <v>0.78578468270668267</v>
      </c>
      <c r="E184" s="365">
        <v>5.030677621368944E-3</v>
      </c>
      <c r="M184" s="366"/>
    </row>
    <row r="185" spans="1:13">
      <c r="A185" s="363">
        <v>184</v>
      </c>
      <c r="B185" s="365">
        <v>0.74193548387096775</v>
      </c>
      <c r="C185" s="365">
        <f t="shared" si="2"/>
        <v>0.79072351389884643</v>
      </c>
      <c r="E185" s="365">
        <v>4.9388311921637106E-3</v>
      </c>
      <c r="M185" s="366"/>
    </row>
    <row r="186" spans="1:13">
      <c r="A186" s="363">
        <v>185</v>
      </c>
      <c r="B186" s="365">
        <v>0.74596774193548387</v>
      </c>
      <c r="C186" s="365">
        <f t="shared" si="2"/>
        <v>0.79557361004944849</v>
      </c>
      <c r="E186" s="365">
        <v>4.8500961506020056E-3</v>
      </c>
      <c r="M186" s="366"/>
    </row>
    <row r="187" spans="1:13">
      <c r="A187" s="363">
        <v>186</v>
      </c>
      <c r="B187" s="365">
        <v>0.75</v>
      </c>
      <c r="C187" s="365">
        <f t="shared" si="2"/>
        <v>0.80033796815529434</v>
      </c>
      <c r="E187" s="365">
        <v>4.764358105845805E-3</v>
      </c>
      <c r="M187" s="366"/>
    </row>
    <row r="188" spans="1:13">
      <c r="A188" s="363">
        <v>187</v>
      </c>
      <c r="B188" s="365">
        <v>0.75403225806451613</v>
      </c>
      <c r="C188" s="365">
        <f t="shared" si="2"/>
        <v>0.80501947163690912</v>
      </c>
      <c r="E188" s="365">
        <v>4.6815034816147282E-3</v>
      </c>
      <c r="M188" s="366"/>
    </row>
    <row r="189" spans="1:13">
      <c r="A189" s="363">
        <v>188</v>
      </c>
      <c r="B189" s="365">
        <v>0.75806451612903225</v>
      </c>
      <c r="C189" s="365">
        <f t="shared" si="2"/>
        <v>0.80962089199675868</v>
      </c>
      <c r="E189" s="365">
        <v>4.6014203598495106E-3</v>
      </c>
      <c r="M189" s="366"/>
    </row>
    <row r="190" spans="1:13">
      <c r="A190" s="363">
        <v>189</v>
      </c>
      <c r="B190" s="365">
        <v>0.76209677419354838</v>
      </c>
      <c r="C190" s="365">
        <f t="shared" si="2"/>
        <v>0.81414489112400767</v>
      </c>
      <c r="E190" s="365">
        <v>4.5239991272489387E-3</v>
      </c>
      <c r="M190" s="366"/>
    </row>
    <row r="191" spans="1:13">
      <c r="A191" s="363">
        <v>190</v>
      </c>
      <c r="B191" s="365">
        <v>0.7661290322580645</v>
      </c>
      <c r="C191" s="365">
        <f t="shared" si="2"/>
        <v>0.81859402408418214</v>
      </c>
      <c r="E191" s="365">
        <v>4.4491329601744111E-3</v>
      </c>
      <c r="M191" s="366"/>
    </row>
    <row r="192" spans="1:13">
      <c r="A192" s="363">
        <v>191</v>
      </c>
      <c r="B192" s="365">
        <v>0.77016129032258063</v>
      </c>
      <c r="C192" s="365">
        <f t="shared" si="2"/>
        <v>0.82297074226187483</v>
      </c>
      <c r="E192" s="365">
        <v>4.3767181776926444E-3</v>
      </c>
      <c r="M192" s="366"/>
    </row>
    <row r="193" spans="1:13">
      <c r="A193" s="363">
        <v>192</v>
      </c>
      <c r="B193" s="365">
        <v>0.77419354838709675</v>
      </c>
      <c r="C193" s="365">
        <f t="shared" si="2"/>
        <v>0.82727739674949463</v>
      </c>
      <c r="E193" s="365">
        <v>4.3066544876197476E-3</v>
      </c>
      <c r="M193" s="366"/>
    </row>
    <row r="194" spans="1:13">
      <c r="A194" s="363">
        <v>193</v>
      </c>
      <c r="B194" s="365">
        <v>0.77822580645161288</v>
      </c>
      <c r="C194" s="365">
        <f t="shared" si="2"/>
        <v>0.83151624189574369</v>
      </c>
      <c r="E194" s="365">
        <v>4.2388451462490083E-3</v>
      </c>
      <c r="M194" s="366"/>
    </row>
    <row r="195" spans="1:13">
      <c r="A195" s="363">
        <v>194</v>
      </c>
      <c r="B195" s="365">
        <v>0.782258064516129</v>
      </c>
      <c r="C195" s="365">
        <f t="shared" ref="C195:C249" si="3">E195+C194</f>
        <v>0.83568943894465231</v>
      </c>
      <c r="E195" s="365">
        <v>4.1731970489085656E-3</v>
      </c>
      <c r="M195" s="366"/>
    </row>
    <row r="196" spans="1:13">
      <c r="A196" s="363">
        <v>195</v>
      </c>
      <c r="B196" s="365">
        <v>0.78629032258064513</v>
      </c>
      <c r="C196" s="365">
        <f t="shared" si="3"/>
        <v>0.83979905971016655</v>
      </c>
      <c r="E196" s="365">
        <v>4.1096207655141924E-3</v>
      </c>
      <c r="M196" s="366"/>
    </row>
    <row r="197" spans="1:13">
      <c r="A197" s="363">
        <v>196</v>
      </c>
      <c r="B197" s="365">
        <v>0.79032258064516125</v>
      </c>
      <c r="C197" s="365">
        <f t="shared" si="3"/>
        <v>0.8438470902429519</v>
      </c>
      <c r="E197" s="365">
        <v>4.0480305327853005E-3</v>
      </c>
      <c r="M197" s="366"/>
    </row>
    <row r="198" spans="1:13">
      <c r="A198" s="363">
        <v>197</v>
      </c>
      <c r="B198" s="365">
        <v>0.79435483870967738</v>
      </c>
      <c r="C198" s="365">
        <f t="shared" si="3"/>
        <v>0.84783543445564924</v>
      </c>
      <c r="E198" s="365">
        <v>3.9883442126972856E-3</v>
      </c>
      <c r="M198" s="366"/>
    </row>
    <row r="199" spans="1:13">
      <c r="A199" s="363">
        <v>198</v>
      </c>
      <c r="B199" s="365">
        <v>0.79838709677419351</v>
      </c>
      <c r="C199" s="365">
        <f t="shared" si="3"/>
        <v>0.85176591768065824</v>
      </c>
      <c r="E199" s="365">
        <v>3.9304832250089449E-3</v>
      </c>
      <c r="M199" s="366"/>
    </row>
    <row r="200" spans="1:13">
      <c r="A200" s="363">
        <v>199</v>
      </c>
      <c r="B200" s="365">
        <v>0.80241935483870963</v>
      </c>
      <c r="C200" s="365">
        <f t="shared" si="3"/>
        <v>0.85564029014090937</v>
      </c>
      <c r="E200" s="365">
        <v>3.8743724602510782E-3</v>
      </c>
      <c r="M200" s="366"/>
    </row>
    <row r="201" spans="1:13">
      <c r="A201" s="363">
        <v>200</v>
      </c>
      <c r="B201" s="365">
        <v>0.80645161290322576</v>
      </c>
      <c r="C201" s="365">
        <f t="shared" si="3"/>
        <v>0.85946023031927299</v>
      </c>
      <c r="E201" s="365">
        <v>3.8199401783635717E-3</v>
      </c>
      <c r="M201" s="366"/>
    </row>
    <row r="202" spans="1:13">
      <c r="A202" s="363">
        <v>201</v>
      </c>
      <c r="B202" s="365">
        <v>0.81048387096774188</v>
      </c>
      <c r="C202" s="365">
        <f t="shared" si="3"/>
        <v>0.86322734821645097</v>
      </c>
      <c r="E202" s="365">
        <v>3.7671178971779335E-3</v>
      </c>
      <c r="M202" s="366"/>
    </row>
    <row r="203" spans="1:13">
      <c r="A203" s="363">
        <v>202</v>
      </c>
      <c r="B203" s="365">
        <v>0.81451612903225812</v>
      </c>
      <c r="C203" s="365">
        <f t="shared" si="3"/>
        <v>0.86694318849057117</v>
      </c>
      <c r="E203" s="365">
        <v>3.7158402741201452E-3</v>
      </c>
      <c r="M203" s="366"/>
    </row>
    <row r="204" spans="1:13">
      <c r="A204" s="363">
        <v>203</v>
      </c>
      <c r="B204" s="365">
        <v>0.81854838709677424</v>
      </c>
      <c r="C204" s="365">
        <f t="shared" si="3"/>
        <v>0.87060923347440466</v>
      </c>
      <c r="E204" s="365">
        <v>3.6660449838334425E-3</v>
      </c>
      <c r="M204" s="366"/>
    </row>
    <row r="205" spans="1:13">
      <c r="A205" s="363">
        <v>204</v>
      </c>
      <c r="B205" s="365">
        <v>0.82258064516129037</v>
      </c>
      <c r="C205" s="365">
        <f t="shared" si="3"/>
        <v>0.8742269060682748</v>
      </c>
      <c r="E205" s="365">
        <v>3.6176725938700843E-3</v>
      </c>
      <c r="M205" s="366"/>
    </row>
    <row r="206" spans="1:13">
      <c r="A206" s="363">
        <v>205</v>
      </c>
      <c r="B206" s="365">
        <v>0.82661290322580649</v>
      </c>
      <c r="C206" s="365">
        <f t="shared" si="3"/>
        <v>0.87779757250841473</v>
      </c>
      <c r="E206" s="365">
        <v>3.570666440139873E-3</v>
      </c>
      <c r="M206" s="366"/>
    </row>
    <row r="207" spans="1:13">
      <c r="A207" s="363">
        <v>206</v>
      </c>
      <c r="B207" s="365">
        <v>0.83064516129032262</v>
      </c>
      <c r="C207" s="365">
        <f t="shared" si="3"/>
        <v>0.88132254501185137</v>
      </c>
      <c r="E207" s="365">
        <v>3.5249725034365892E-3</v>
      </c>
      <c r="M207" s="366"/>
    </row>
    <row r="208" spans="1:13">
      <c r="A208" s="363">
        <v>207</v>
      </c>
      <c r="B208" s="365">
        <v>0.83467741935483875</v>
      </c>
      <c r="C208" s="365">
        <f t="shared" si="3"/>
        <v>0.88480308429990862</v>
      </c>
      <c r="E208" s="365">
        <v>3.4805392880571978E-3</v>
      </c>
      <c r="M208" s="366"/>
    </row>
    <row r="209" spans="1:13">
      <c r="A209" s="363">
        <v>208</v>
      </c>
      <c r="B209" s="365">
        <v>0.83870967741935487</v>
      </c>
      <c r="C209" s="365">
        <f t="shared" si="3"/>
        <v>0.88824040200318577</v>
      </c>
      <c r="E209" s="365">
        <v>3.4373177032771024E-3</v>
      </c>
      <c r="M209" s="366"/>
    </row>
    <row r="210" spans="1:13">
      <c r="A210" s="363">
        <v>209</v>
      </c>
      <c r="B210" s="365">
        <v>0.842741935483871</v>
      </c>
      <c r="C210" s="365">
        <f t="shared" si="3"/>
        <v>0.8916356629514437</v>
      </c>
      <c r="E210" s="365">
        <v>3.3952609482578761E-3</v>
      </c>
      <c r="M210" s="366"/>
    </row>
    <row r="211" spans="1:13">
      <c r="A211" s="363">
        <v>210</v>
      </c>
      <c r="B211" s="365">
        <v>0.84677419354838712</v>
      </c>
      <c r="C211" s="365">
        <f t="shared" si="3"/>
        <v>0.89498998735222546</v>
      </c>
      <c r="E211" s="365">
        <v>3.3543244007817091E-3</v>
      </c>
      <c r="M211" s="366"/>
    </row>
    <row r="212" spans="1:13">
      <c r="A212" s="363">
        <v>211</v>
      </c>
      <c r="B212" s="365">
        <v>0.85080645161290325</v>
      </c>
      <c r="C212" s="365">
        <f t="shared" si="3"/>
        <v>0.89830445286232108</v>
      </c>
      <c r="E212" s="365">
        <v>3.3144655100955695E-3</v>
      </c>
      <c r="M212" s="366"/>
    </row>
    <row r="213" spans="1:13">
      <c r="A213" s="363">
        <v>212</v>
      </c>
      <c r="B213" s="365">
        <v>0.85483870967741937</v>
      </c>
      <c r="C213" s="365">
        <f t="shared" si="3"/>
        <v>0.90158009655635196</v>
      </c>
      <c r="E213" s="365">
        <v>3.2756436940308315E-3</v>
      </c>
      <c r="M213" s="366"/>
    </row>
    <row r="214" spans="1:13">
      <c r="A214" s="363">
        <v>213</v>
      </c>
      <c r="B214" s="365">
        <v>0.8588709677419355</v>
      </c>
      <c r="C214" s="365">
        <f t="shared" si="3"/>
        <v>0.90481791679684254</v>
      </c>
      <c r="E214" s="365">
        <v>3.2378202404905227E-3</v>
      </c>
      <c r="M214" s="366"/>
    </row>
    <row r="215" spans="1:13">
      <c r="A215" s="363">
        <v>214</v>
      </c>
      <c r="B215" s="365">
        <v>0.86290322580645162</v>
      </c>
      <c r="C215" s="365">
        <f t="shared" si="3"/>
        <v>0.90801887501016254</v>
      </c>
      <c r="E215" s="365">
        <v>3.2009582133199527E-3</v>
      </c>
      <c r="M215" s="366"/>
    </row>
    <row r="216" spans="1:13">
      <c r="A216" s="363">
        <v>215</v>
      </c>
      <c r="B216" s="365">
        <v>0.86693548387096775</v>
      </c>
      <c r="C216" s="365">
        <f t="shared" si="3"/>
        <v>0.91118389737270178</v>
      </c>
      <c r="E216" s="365">
        <v>3.1650223625391866E-3</v>
      </c>
      <c r="M216" s="366"/>
    </row>
    <row r="217" spans="1:13">
      <c r="A217" s="363">
        <v>216</v>
      </c>
      <c r="B217" s="365">
        <v>0.87096774193548387</v>
      </c>
      <c r="C217" s="365">
        <f t="shared" si="3"/>
        <v>0.91431387641156503</v>
      </c>
      <c r="E217" s="365">
        <v>3.1299790388631993E-3</v>
      </c>
      <c r="M217" s="366"/>
    </row>
    <row r="218" spans="1:13">
      <c r="A218" s="363">
        <v>217</v>
      </c>
      <c r="B218" s="365">
        <v>0.875</v>
      </c>
      <c r="C218" s="365">
        <f t="shared" si="3"/>
        <v>0.91740967252398076</v>
      </c>
      <c r="E218" s="365">
        <v>3.0957961124156758E-3</v>
      </c>
      <c r="M218" s="366"/>
    </row>
    <row r="219" spans="1:13">
      <c r="A219" s="363">
        <v>218</v>
      </c>
      <c r="B219" s="365">
        <v>0.87903225806451613</v>
      </c>
      <c r="C219" s="365">
        <f t="shared" si="3"/>
        <v>0.9204721154194957</v>
      </c>
      <c r="E219" s="365">
        <v>3.0624428955148869E-3</v>
      </c>
      <c r="M219" s="366"/>
    </row>
    <row r="220" spans="1:13">
      <c r="A220" s="363">
        <v>219</v>
      </c>
      <c r="B220" s="365">
        <v>0.88306451612903225</v>
      </c>
      <c r="C220" s="365">
        <f t="shared" si="3"/>
        <v>0.92350200548888939</v>
      </c>
      <c r="E220" s="365">
        <v>3.0298900693936409E-3</v>
      </c>
      <c r="M220" s="366"/>
    </row>
    <row r="221" spans="1:13">
      <c r="A221" s="363">
        <v>220</v>
      </c>
      <c r="B221" s="365">
        <v>0.88709677419354838</v>
      </c>
      <c r="C221" s="365">
        <f t="shared" si="3"/>
        <v>0.92650011510890062</v>
      </c>
      <c r="E221" s="365">
        <v>2.998109620011184E-3</v>
      </c>
      <c r="M221" s="366"/>
    </row>
    <row r="222" spans="1:13">
      <c r="A222" s="363">
        <v>221</v>
      </c>
      <c r="B222" s="365">
        <v>0.8911290322580645</v>
      </c>
      <c r="C222" s="365">
        <f t="shared" si="3"/>
        <v>0.92946718985498045</v>
      </c>
      <c r="E222" s="365">
        <v>2.9670747460797714E-3</v>
      </c>
      <c r="M222" s="366"/>
    </row>
    <row r="223" spans="1:13">
      <c r="A223" s="363">
        <v>222</v>
      </c>
      <c r="B223" s="365">
        <v>0.89516129032258063</v>
      </c>
      <c r="C223" s="365">
        <f t="shared" si="3"/>
        <v>0.93240394970314511</v>
      </c>
      <c r="E223" s="365">
        <v>2.936759848164609E-3</v>
      </c>
      <c r="M223" s="366"/>
    </row>
    <row r="224" spans="1:13">
      <c r="A224" s="363">
        <v>223</v>
      </c>
      <c r="B224" s="365">
        <v>0.89919354838709675</v>
      </c>
      <c r="C224" s="365">
        <f t="shared" si="3"/>
        <v>0.93531109012203273</v>
      </c>
      <c r="E224" s="365">
        <v>2.9071404188875699E-3</v>
      </c>
      <c r="M224" s="366"/>
    </row>
    <row r="225" spans="1:13">
      <c r="A225" s="363">
        <v>224</v>
      </c>
      <c r="B225" s="365">
        <v>0.90322580645161288</v>
      </c>
      <c r="C225" s="365">
        <f t="shared" si="3"/>
        <v>0.93818928313406624</v>
      </c>
      <c r="E225" s="365">
        <v>2.8781930120334626E-3</v>
      </c>
      <c r="M225" s="366"/>
    </row>
    <row r="226" spans="1:13">
      <c r="A226" s="363">
        <v>225</v>
      </c>
      <c r="B226" s="365">
        <v>0.907258064516129</v>
      </c>
      <c r="C226" s="365">
        <f t="shared" si="3"/>
        <v>0.94103917831879236</v>
      </c>
      <c r="E226" s="365">
        <v>2.8498951847260629E-3</v>
      </c>
      <c r="M226" s="366"/>
    </row>
    <row r="227" spans="1:13">
      <c r="A227" s="363">
        <v>226</v>
      </c>
      <c r="B227" s="365">
        <v>0.91129032258064513</v>
      </c>
      <c r="C227" s="365">
        <f t="shared" si="3"/>
        <v>0.94386140376617789</v>
      </c>
      <c r="E227" s="365">
        <v>2.8222254473854774E-3</v>
      </c>
      <c r="M227" s="366"/>
    </row>
    <row r="228" spans="1:13">
      <c r="A228" s="363">
        <v>227</v>
      </c>
      <c r="B228" s="365">
        <v>0.91532258064516125</v>
      </c>
      <c r="C228" s="365">
        <f t="shared" si="3"/>
        <v>0.94665656698256895</v>
      </c>
      <c r="E228" s="365">
        <v>2.7951632163910095E-3</v>
      </c>
      <c r="M228" s="366"/>
    </row>
    <row r="229" spans="1:13">
      <c r="A229" s="363">
        <v>228</v>
      </c>
      <c r="B229" s="365">
        <v>0.91935483870967738</v>
      </c>
      <c r="C229" s="365">
        <f t="shared" si="3"/>
        <v>0.94942525575187309</v>
      </c>
      <c r="E229" s="365">
        <v>2.7686887693040879E-3</v>
      </c>
      <c r="M229" s="366"/>
    </row>
    <row r="230" spans="1:13">
      <c r="A230" s="363">
        <v>229</v>
      </c>
      <c r="B230" s="365">
        <v>0.92338709677419351</v>
      </c>
      <c r="C230" s="365">
        <f t="shared" si="3"/>
        <v>0.95216803895439228</v>
      </c>
      <c r="E230" s="365">
        <v>2.7427832025191429E-3</v>
      </c>
      <c r="M230" s="366"/>
    </row>
    <row r="231" spans="1:13">
      <c r="A231" s="363">
        <v>230</v>
      </c>
      <c r="B231" s="365">
        <v>0.92741935483870963</v>
      </c>
      <c r="C231" s="365">
        <f t="shared" si="3"/>
        <v>0.95488546734559321</v>
      </c>
      <c r="E231" s="365">
        <v>2.7174283912008751E-3</v>
      </c>
      <c r="M231" s="366"/>
    </row>
    <row r="232" spans="1:13">
      <c r="A232" s="363">
        <v>231</v>
      </c>
      <c r="B232" s="365">
        <v>0.93145161290322576</v>
      </c>
      <c r="C232" s="365">
        <f t="shared" si="3"/>
        <v>0.95757807429698749</v>
      </c>
      <c r="E232" s="365">
        <v>2.6926069513942314E-3</v>
      </c>
      <c r="M232" s="366"/>
    </row>
    <row r="233" spans="1:13">
      <c r="A233" s="363">
        <v>232</v>
      </c>
      <c r="B233" s="365">
        <v>0.93548387096774188</v>
      </c>
      <c r="C233" s="365">
        <f t="shared" si="3"/>
        <v>0.96024637650116274</v>
      </c>
      <c r="E233" s="365">
        <v>2.6683022041751919E-3</v>
      </c>
      <c r="M233" s="366"/>
    </row>
    <row r="234" spans="1:13">
      <c r="A234" s="363">
        <v>233</v>
      </c>
      <c r="B234" s="365">
        <v>0.93951612903225812</v>
      </c>
      <c r="C234" s="365">
        <f t="shared" si="3"/>
        <v>0.96289087464289902</v>
      </c>
      <c r="E234" s="365">
        <v>2.6444981417362329E-3</v>
      </c>
      <c r="M234" s="366"/>
    </row>
    <row r="235" spans="1:13">
      <c r="A235" s="363">
        <v>234</v>
      </c>
      <c r="B235" s="365">
        <v>0.94354838709677424</v>
      </c>
      <c r="C235" s="365">
        <f t="shared" si="3"/>
        <v>0.96551205403819373</v>
      </c>
      <c r="E235" s="365">
        <v>2.6211793952946633E-3</v>
      </c>
      <c r="M235" s="366"/>
    </row>
    <row r="236" spans="1:13">
      <c r="A236" s="363">
        <v>235</v>
      </c>
      <c r="B236" s="365">
        <v>0.94758064516129037</v>
      </c>
      <c r="C236" s="365">
        <f t="shared" si="3"/>
        <v>0.96811038524291404</v>
      </c>
      <c r="E236" s="365">
        <v>2.5983312047202539E-3</v>
      </c>
      <c r="M236" s="366"/>
    </row>
    <row r="237" spans="1:13">
      <c r="A237" s="363">
        <v>236</v>
      </c>
      <c r="B237" s="365">
        <v>0.95161290322580649</v>
      </c>
      <c r="C237" s="365">
        <f t="shared" si="3"/>
        <v>0.97068632463270155</v>
      </c>
      <c r="E237" s="365">
        <v>2.5759393897874555E-3</v>
      </c>
      <c r="M237" s="366"/>
    </row>
    <row r="238" spans="1:13">
      <c r="A238" s="363">
        <v>237</v>
      </c>
      <c r="B238" s="365">
        <v>0.95564516129032262</v>
      </c>
      <c r="C238" s="365">
        <f t="shared" si="3"/>
        <v>0.97324031495565733</v>
      </c>
      <c r="E238" s="365">
        <v>2.5539903229557276E-3</v>
      </c>
      <c r="M238" s="366"/>
    </row>
    <row r="239" spans="1:13">
      <c r="A239" s="363">
        <v>238</v>
      </c>
      <c r="B239" s="365">
        <v>0.95967741935483875</v>
      </c>
      <c r="C239" s="365">
        <f t="shared" si="3"/>
        <v>0.97577278585925509</v>
      </c>
      <c r="E239" s="365">
        <v>2.5324709035977095E-3</v>
      </c>
      <c r="M239" s="366"/>
    </row>
    <row r="240" spans="1:13">
      <c r="A240" s="363">
        <v>239</v>
      </c>
      <c r="B240" s="365">
        <v>0.96370967741935487</v>
      </c>
      <c r="C240" s="365">
        <f t="shared" si="3"/>
        <v>0.97828415439283911</v>
      </c>
      <c r="E240" s="365">
        <v>2.5113685335839725E-3</v>
      </c>
      <c r="M240" s="366"/>
    </row>
    <row r="241" spans="1:13">
      <c r="A241" s="363">
        <v>240</v>
      </c>
      <c r="B241" s="365">
        <v>0.967741935483871</v>
      </c>
      <c r="C241" s="365">
        <f t="shared" si="3"/>
        <v>0.98077482548699635</v>
      </c>
      <c r="E241" s="365">
        <v>2.4906710941571858E-3</v>
      </c>
      <c r="M241" s="366"/>
    </row>
    <row r="242" spans="1:13">
      <c r="A242" s="363">
        <v>241</v>
      </c>
      <c r="B242" s="365">
        <v>0.97177419354838712</v>
      </c>
      <c r="C242" s="365">
        <f t="shared" si="3"/>
        <v>0.98324519241100927</v>
      </c>
      <c r="E242" s="365">
        <v>2.4703669240128717E-3</v>
      </c>
      <c r="M242" s="366"/>
    </row>
    <row r="243" spans="1:13">
      <c r="A243" s="363">
        <v>242</v>
      </c>
      <c r="B243" s="365">
        <v>0.97580645161290325</v>
      </c>
      <c r="C243" s="365">
        <f t="shared" si="3"/>
        <v>0.98569563720953435</v>
      </c>
      <c r="E243" s="365">
        <v>2.4504447985250239E-3</v>
      </c>
      <c r="M243" s="366"/>
    </row>
    <row r="244" spans="1:13">
      <c r="A244" s="363">
        <v>243</v>
      </c>
      <c r="B244" s="365">
        <v>0.97983870967741937</v>
      </c>
      <c r="C244" s="365">
        <f t="shared" si="3"/>
        <v>0.98812653111958293</v>
      </c>
      <c r="E244" s="365">
        <v>2.43089391004853E-3</v>
      </c>
      <c r="M244" s="366"/>
    </row>
    <row r="245" spans="1:13">
      <c r="A245" s="363">
        <v>244</v>
      </c>
      <c r="B245" s="365">
        <v>0.9838709677419355</v>
      </c>
      <c r="C245" s="365">
        <f t="shared" si="3"/>
        <v>0.99053823496882076</v>
      </c>
      <c r="E245" s="365">
        <v>2.4117038492377824E-3</v>
      </c>
      <c r="M245" s="366"/>
    </row>
    <row r="246" spans="1:13">
      <c r="A246" s="363">
        <v>245</v>
      </c>
      <c r="B246" s="365">
        <v>0.98790322580645162</v>
      </c>
      <c r="C246" s="365">
        <f t="shared" si="3"/>
        <v>0.99293109955614534</v>
      </c>
      <c r="E246" s="365">
        <v>2.3928645873245208E-3</v>
      </c>
      <c r="M246" s="366"/>
    </row>
    <row r="247" spans="1:13">
      <c r="A247" s="363">
        <v>246</v>
      </c>
      <c r="B247" s="365">
        <v>0.99193548387096775</v>
      </c>
      <c r="C247" s="365">
        <f t="shared" si="3"/>
        <v>0.99530546601544556</v>
      </c>
      <c r="E247" s="365">
        <v>2.374366459300174E-3</v>
      </c>
      <c r="M247" s="366"/>
    </row>
    <row r="248" spans="1:13">
      <c r="A248" s="363">
        <v>247</v>
      </c>
      <c r="B248" s="365">
        <v>0.99596774193548387</v>
      </c>
      <c r="C248" s="365">
        <f t="shared" si="3"/>
        <v>0.9976616661633988</v>
      </c>
      <c r="E248" s="365">
        <v>2.3562001479531841E-3</v>
      </c>
      <c r="M248" s="366"/>
    </row>
    <row r="249" spans="1:13">
      <c r="A249" s="363">
        <v>248</v>
      </c>
      <c r="B249" s="365">
        <v>1</v>
      </c>
      <c r="C249" s="365">
        <f t="shared" si="3"/>
        <v>1.0000000000000049</v>
      </c>
      <c r="E249" s="365">
        <v>2.3383338366061942E-3</v>
      </c>
      <c r="M249" s="366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BT448"/>
  <sheetViews>
    <sheetView showZeros="0" zoomScale="75" workbookViewId="0">
      <pane xSplit="7" ySplit="5" topLeftCell="H6" activePane="bottomRight" state="frozen"/>
      <selection activeCell="D16" sqref="D16"/>
      <selection pane="topRight" activeCell="D16" sqref="D16"/>
      <selection pane="bottomLeft" activeCell="D16" sqref="D16"/>
      <selection pane="bottomRight" activeCell="B6" sqref="B6"/>
    </sheetView>
  </sheetViews>
  <sheetFormatPr defaultColWidth="11.28515625" defaultRowHeight="11.25" outlineLevelRow="1"/>
  <cols>
    <col min="1" max="1" width="5.5703125" style="130" customWidth="1"/>
    <col min="2" max="2" width="16.42578125" style="130" customWidth="1"/>
    <col min="3" max="3" width="4.42578125" style="130" customWidth="1"/>
    <col min="4" max="4" width="12" style="131" customWidth="1"/>
    <col min="5" max="5" width="11" style="132" customWidth="1"/>
    <col min="6" max="6" width="10.42578125" style="130" customWidth="1"/>
    <col min="7" max="7" width="11" style="132" customWidth="1"/>
    <col min="8" max="17" width="11.28515625" style="132" customWidth="1"/>
    <col min="18" max="16384" width="11.28515625" style="130"/>
  </cols>
  <sheetData>
    <row r="1" spans="1:72">
      <c r="A1" s="129" t="s">
        <v>28</v>
      </c>
      <c r="I1" s="133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72">
      <c r="H2" s="134">
        <v>38899</v>
      </c>
      <c r="I2" s="135">
        <v>38930</v>
      </c>
      <c r="J2" s="135">
        <v>38961</v>
      </c>
      <c r="K2" s="135">
        <v>38991</v>
      </c>
      <c r="L2" s="135">
        <v>39022</v>
      </c>
      <c r="M2" s="135">
        <v>39052</v>
      </c>
      <c r="N2" s="135">
        <v>39083</v>
      </c>
      <c r="O2" s="135">
        <v>39114</v>
      </c>
      <c r="P2" s="135">
        <v>39142</v>
      </c>
      <c r="Q2" s="135">
        <v>39173</v>
      </c>
      <c r="R2" s="135">
        <v>39203</v>
      </c>
      <c r="S2" s="135">
        <v>39234</v>
      </c>
      <c r="T2" s="135">
        <v>39264</v>
      </c>
      <c r="U2" s="135">
        <v>39295</v>
      </c>
      <c r="V2" s="135">
        <v>39326</v>
      </c>
      <c r="W2" s="135">
        <v>39356</v>
      </c>
      <c r="X2" s="135">
        <v>39387</v>
      </c>
      <c r="Y2" s="135">
        <v>39417</v>
      </c>
      <c r="Z2" s="135">
        <v>39448</v>
      </c>
      <c r="AA2" s="135">
        <v>39479</v>
      </c>
      <c r="AB2" s="135">
        <v>39508</v>
      </c>
      <c r="AC2" s="135">
        <v>39539</v>
      </c>
      <c r="AD2" s="135">
        <v>39569</v>
      </c>
      <c r="AE2" s="135">
        <v>39600</v>
      </c>
      <c r="AF2" s="135">
        <v>39630</v>
      </c>
      <c r="AG2" s="135">
        <v>39661</v>
      </c>
      <c r="AH2" s="135">
        <v>39692</v>
      </c>
      <c r="AI2" s="135">
        <v>39722</v>
      </c>
      <c r="AJ2" s="135">
        <v>39753</v>
      </c>
      <c r="AK2" s="135">
        <v>39783</v>
      </c>
      <c r="AL2" s="135">
        <v>39814</v>
      </c>
      <c r="AM2" s="135">
        <v>39845</v>
      </c>
      <c r="AN2" s="135">
        <v>39873</v>
      </c>
      <c r="AO2" s="135">
        <v>39904</v>
      </c>
      <c r="AP2" s="135">
        <v>39934</v>
      </c>
      <c r="AQ2" s="135">
        <v>39965</v>
      </c>
      <c r="AR2" s="135">
        <v>39995</v>
      </c>
      <c r="AS2" s="135">
        <v>40026</v>
      </c>
      <c r="AT2" s="135">
        <v>40057</v>
      </c>
      <c r="AU2" s="135">
        <v>40087</v>
      </c>
      <c r="AV2" s="135">
        <v>40118</v>
      </c>
      <c r="AW2" s="135">
        <v>40148</v>
      </c>
      <c r="AX2" s="135">
        <v>40179</v>
      </c>
      <c r="AY2" s="135">
        <v>40210</v>
      </c>
      <c r="AZ2" s="135">
        <v>40238</v>
      </c>
      <c r="BA2" s="135">
        <v>40269</v>
      </c>
      <c r="BB2" s="135">
        <v>40299</v>
      </c>
      <c r="BC2" s="135">
        <v>40330</v>
      </c>
      <c r="BD2" s="135">
        <v>40360</v>
      </c>
      <c r="BE2" s="135">
        <v>40391</v>
      </c>
      <c r="BF2" s="135">
        <v>40422</v>
      </c>
      <c r="BG2" s="135">
        <v>40452</v>
      </c>
      <c r="BH2" s="135">
        <v>40483</v>
      </c>
      <c r="BI2" s="135">
        <v>40513</v>
      </c>
      <c r="BJ2" s="135">
        <v>40544</v>
      </c>
      <c r="BK2" s="135">
        <v>40575</v>
      </c>
      <c r="BL2" s="135">
        <v>40603</v>
      </c>
      <c r="BM2" s="135">
        <v>40634</v>
      </c>
      <c r="BN2" s="135">
        <v>40664</v>
      </c>
      <c r="BO2" s="135">
        <v>40695</v>
      </c>
      <c r="BP2" s="135">
        <v>40725</v>
      </c>
      <c r="BQ2" s="135">
        <v>40756</v>
      </c>
      <c r="BR2" s="135">
        <v>40787</v>
      </c>
      <c r="BS2" s="135">
        <v>40817</v>
      </c>
      <c r="BT2" s="135">
        <v>40848</v>
      </c>
    </row>
    <row r="3" spans="1:72" s="136" customFormat="1" ht="18" customHeight="1">
      <c r="D3" s="137"/>
      <c r="E3" s="138"/>
      <c r="F3" s="139"/>
      <c r="G3" s="140"/>
      <c r="H3" s="141">
        <v>1</v>
      </c>
      <c r="I3" s="141">
        <f t="shared" ref="I3:AN3" si="0">+H3+1</f>
        <v>2</v>
      </c>
      <c r="J3" s="141">
        <f t="shared" si="0"/>
        <v>3</v>
      </c>
      <c r="K3" s="141">
        <f t="shared" si="0"/>
        <v>4</v>
      </c>
      <c r="L3" s="141">
        <f t="shared" si="0"/>
        <v>5</v>
      </c>
      <c r="M3" s="141">
        <f t="shared" si="0"/>
        <v>6</v>
      </c>
      <c r="N3" s="141">
        <f t="shared" si="0"/>
        <v>7</v>
      </c>
      <c r="O3" s="141">
        <f t="shared" si="0"/>
        <v>8</v>
      </c>
      <c r="P3" s="141">
        <f t="shared" si="0"/>
        <v>9</v>
      </c>
      <c r="Q3" s="141">
        <f t="shared" si="0"/>
        <v>10</v>
      </c>
      <c r="R3" s="141">
        <f t="shared" si="0"/>
        <v>11</v>
      </c>
      <c r="S3" s="141">
        <f t="shared" si="0"/>
        <v>12</v>
      </c>
      <c r="T3" s="141">
        <f t="shared" si="0"/>
        <v>13</v>
      </c>
      <c r="U3" s="141">
        <f t="shared" si="0"/>
        <v>14</v>
      </c>
      <c r="V3" s="141">
        <f t="shared" si="0"/>
        <v>15</v>
      </c>
      <c r="W3" s="141">
        <f t="shared" si="0"/>
        <v>16</v>
      </c>
      <c r="X3" s="141">
        <f t="shared" si="0"/>
        <v>17</v>
      </c>
      <c r="Y3" s="141">
        <f t="shared" si="0"/>
        <v>18</v>
      </c>
      <c r="Z3" s="141">
        <f t="shared" si="0"/>
        <v>19</v>
      </c>
      <c r="AA3" s="141">
        <f t="shared" si="0"/>
        <v>20</v>
      </c>
      <c r="AB3" s="141">
        <f t="shared" si="0"/>
        <v>21</v>
      </c>
      <c r="AC3" s="141">
        <f t="shared" si="0"/>
        <v>22</v>
      </c>
      <c r="AD3" s="141">
        <f t="shared" si="0"/>
        <v>23</v>
      </c>
      <c r="AE3" s="141">
        <f t="shared" si="0"/>
        <v>24</v>
      </c>
      <c r="AF3" s="141">
        <f t="shared" si="0"/>
        <v>25</v>
      </c>
      <c r="AG3" s="141">
        <f t="shared" si="0"/>
        <v>26</v>
      </c>
      <c r="AH3" s="141">
        <f t="shared" si="0"/>
        <v>27</v>
      </c>
      <c r="AI3" s="141">
        <f t="shared" si="0"/>
        <v>28</v>
      </c>
      <c r="AJ3" s="141">
        <f t="shared" si="0"/>
        <v>29</v>
      </c>
      <c r="AK3" s="141">
        <f t="shared" si="0"/>
        <v>30</v>
      </c>
      <c r="AL3" s="141">
        <f t="shared" si="0"/>
        <v>31</v>
      </c>
      <c r="AM3" s="141">
        <f t="shared" si="0"/>
        <v>32</v>
      </c>
      <c r="AN3" s="141">
        <f t="shared" si="0"/>
        <v>33</v>
      </c>
      <c r="AO3" s="141">
        <f t="shared" ref="AO3:BT3" si="1">+AN3+1</f>
        <v>34</v>
      </c>
      <c r="AP3" s="141">
        <f t="shared" si="1"/>
        <v>35</v>
      </c>
      <c r="AQ3" s="141">
        <f t="shared" si="1"/>
        <v>36</v>
      </c>
      <c r="AR3" s="141">
        <f t="shared" si="1"/>
        <v>37</v>
      </c>
      <c r="AS3" s="141">
        <f t="shared" si="1"/>
        <v>38</v>
      </c>
      <c r="AT3" s="141">
        <f t="shared" si="1"/>
        <v>39</v>
      </c>
      <c r="AU3" s="141">
        <f t="shared" si="1"/>
        <v>40</v>
      </c>
      <c r="AV3" s="141">
        <f t="shared" si="1"/>
        <v>41</v>
      </c>
      <c r="AW3" s="141">
        <f t="shared" si="1"/>
        <v>42</v>
      </c>
      <c r="AX3" s="141">
        <f t="shared" si="1"/>
        <v>43</v>
      </c>
      <c r="AY3" s="141">
        <f t="shared" si="1"/>
        <v>44</v>
      </c>
      <c r="AZ3" s="141">
        <f t="shared" si="1"/>
        <v>45</v>
      </c>
      <c r="BA3" s="141">
        <f t="shared" si="1"/>
        <v>46</v>
      </c>
      <c r="BB3" s="141">
        <f t="shared" si="1"/>
        <v>47</v>
      </c>
      <c r="BC3" s="141">
        <f t="shared" si="1"/>
        <v>48</v>
      </c>
      <c r="BD3" s="141">
        <f t="shared" si="1"/>
        <v>49</v>
      </c>
      <c r="BE3" s="141">
        <f t="shared" si="1"/>
        <v>50</v>
      </c>
      <c r="BF3" s="141">
        <f t="shared" si="1"/>
        <v>51</v>
      </c>
      <c r="BG3" s="141">
        <f t="shared" si="1"/>
        <v>52</v>
      </c>
      <c r="BH3" s="141">
        <f t="shared" si="1"/>
        <v>53</v>
      </c>
      <c r="BI3" s="141">
        <f t="shared" si="1"/>
        <v>54</v>
      </c>
      <c r="BJ3" s="141">
        <f t="shared" si="1"/>
        <v>55</v>
      </c>
      <c r="BK3" s="141">
        <f t="shared" si="1"/>
        <v>56</v>
      </c>
      <c r="BL3" s="141">
        <f t="shared" si="1"/>
        <v>57</v>
      </c>
      <c r="BM3" s="141">
        <f t="shared" si="1"/>
        <v>58</v>
      </c>
      <c r="BN3" s="141">
        <f t="shared" si="1"/>
        <v>59</v>
      </c>
      <c r="BO3" s="141">
        <f t="shared" si="1"/>
        <v>60</v>
      </c>
      <c r="BP3" s="141">
        <f t="shared" si="1"/>
        <v>61</v>
      </c>
      <c r="BQ3" s="141">
        <f t="shared" si="1"/>
        <v>62</v>
      </c>
      <c r="BR3" s="141">
        <f t="shared" si="1"/>
        <v>63</v>
      </c>
      <c r="BS3" s="141">
        <f t="shared" si="1"/>
        <v>64</v>
      </c>
      <c r="BT3" s="141">
        <f t="shared" si="1"/>
        <v>65</v>
      </c>
    </row>
    <row r="4" spans="1:72">
      <c r="A4" s="130" t="s">
        <v>23</v>
      </c>
      <c r="B4" s="130" t="s">
        <v>0</v>
      </c>
      <c r="C4" s="142" t="s">
        <v>29</v>
      </c>
      <c r="D4" s="143" t="s">
        <v>30</v>
      </c>
      <c r="E4" s="144" t="s">
        <v>31</v>
      </c>
      <c r="G4" s="144" t="s">
        <v>32</v>
      </c>
    </row>
    <row r="5" spans="1:72" ht="1.9" customHeight="1">
      <c r="C5" s="142"/>
      <c r="D5" s="143"/>
      <c r="E5" s="144"/>
      <c r="G5" s="144"/>
    </row>
    <row r="6" spans="1:72" s="145" customFormat="1" ht="15.75" customHeight="1" outlineLevel="1">
      <c r="A6" s="131">
        <v>1</v>
      </c>
      <c r="B6" s="145" t="s">
        <v>33</v>
      </c>
      <c r="E6" s="146"/>
      <c r="F6" s="147" t="s">
        <v>34</v>
      </c>
      <c r="G6" s="148">
        <f>SUM(H6:GA6)</f>
        <v>0</v>
      </c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</row>
    <row r="7" spans="1:72" outlineLevel="1">
      <c r="A7" s="131"/>
      <c r="C7" s="150"/>
      <c r="D7" s="151"/>
      <c r="E7" s="152"/>
      <c r="F7" s="142" t="s">
        <v>35</v>
      </c>
      <c r="G7" s="148">
        <f>SUM(H7:GA7)</f>
        <v>0</v>
      </c>
      <c r="H7" s="148">
        <f>IF(H$3&gt;=$C7,IF(H$3&lt;=$C7+$D7-1,VLOOKUP((H$3-$C7+1)/$D7,Profile!$B$2:$C$250,2)*($E7-$G6)-(IF(G$3&gt;=$C7,IF(G$3&lt;=$C7+$D7-1,VLOOKUP((G$3-$C7+1)/$D7,Profile!$B$2:$C$250,2)*($E7-$G6),0),0)),0),0)</f>
        <v>0</v>
      </c>
      <c r="I7" s="148">
        <f>IF(I$3&gt;=$C7,IF(I$3&lt;=$C7+$D7-1,VLOOKUP((I$3-$C7+1)/$D7,Profile!$B$2:$C$250,2)*($E7-$G6)-(IF(H$3&gt;=$C7,IF(H$3&lt;=$C7+$D7-1,VLOOKUP((H$3-$C7+1)/$D7,Profile!$B$2:$C$250,2)*($E7-$G6),0),0)),0),0)</f>
        <v>0</v>
      </c>
      <c r="J7" s="148">
        <f>IF(J$3&gt;=$C7,IF(J$3&lt;=$C7+$D7-1,VLOOKUP((J$3-$C7+1)/$D7,Profile!$B$2:$C$250,2)*($E7-$G6)-(IF(I$3&gt;=$C7,IF(I$3&lt;=$C7+$D7-1,VLOOKUP((I$3-$C7+1)/$D7,Profile!$B$2:$C$250,2)*($E7-$G6),0),0)),0),0)</f>
        <v>0</v>
      </c>
      <c r="K7" s="148">
        <f>IF(K$3&gt;=$C7,IF(K$3&lt;=$C7+$D7-1,VLOOKUP((K$3-$C7+1)/$D7,Profile!$B$2:$C$250,2)*($E7-$G6)-(IF(J$3&gt;=$C7,IF(J$3&lt;=$C7+$D7-1,VLOOKUP((J$3-$C7+1)/$D7,Profile!$B$2:$C$250,2)*($E7-$G6),0),0)),0),0)</f>
        <v>0</v>
      </c>
      <c r="L7" s="148">
        <f>IF(L$3&gt;=$C7,IF(L$3&lt;=$C7+$D7-1,VLOOKUP((L$3-$C7+1)/$D7,Profile!$B$2:$C$250,2)*($E7-$G6)-(IF(K$3&gt;=$C7,IF(K$3&lt;=$C7+$D7-1,VLOOKUP((K$3-$C7+1)/$D7,Profile!$B$2:$C$250,2)*($E7-$G6),0),0)),0),0)</f>
        <v>0</v>
      </c>
      <c r="M7" s="148">
        <f>IF(M$3&gt;=$C7,IF(M$3&lt;=$C7+$D7-1,VLOOKUP((M$3-$C7+1)/$D7,Profile!$B$2:$C$250,2)*($E7-$G6)-(IF(L$3&gt;=$C7,IF(L$3&lt;=$C7+$D7-1,VLOOKUP((L$3-$C7+1)/$D7,Profile!$B$2:$C$250,2)*($E7-$G6),0),0)),0),0)</f>
        <v>0</v>
      </c>
      <c r="N7" s="148">
        <f>IF(N$3&gt;=$C7,IF(N$3&lt;=$C7+$D7-1,VLOOKUP((N$3-$C7+1)/$D7,Profile!$B$2:$C$250,2)*($E7-$G6)-(IF(M$3&gt;=$C7,IF(M$3&lt;=$C7+$D7-1,VLOOKUP((M$3-$C7+1)/$D7,Profile!$B$2:$C$250,2)*($E7-$G6),0),0)),0),0)</f>
        <v>0</v>
      </c>
      <c r="O7" s="148">
        <f>IF(O$3&gt;=$C7,IF(O$3&lt;=$C7+$D7-1,VLOOKUP((O$3-$C7+1)/$D7,Profile!$B$2:$C$250,2)*($E7-$G6)-(IF(N$3&gt;=$C7,IF(N$3&lt;=$C7+$D7-1,VLOOKUP((N$3-$C7+1)/$D7,Profile!$B$2:$C$250,2)*($E7-$G6),0),0)),0),0)</f>
        <v>0</v>
      </c>
      <c r="P7" s="148">
        <f>IF(P$3&gt;=$C7,IF(P$3&lt;=$C7+$D7-1,VLOOKUP((P$3-$C7+1)/$D7,Profile!$B$2:$C$250,2)*($E7-$G6)-(IF(O$3&gt;=$C7,IF(O$3&lt;=$C7+$D7-1,VLOOKUP((O$3-$C7+1)/$D7,Profile!$B$2:$C$250,2)*($E7-$G6),0),0)),0),0)</f>
        <v>0</v>
      </c>
      <c r="Q7" s="148">
        <f>IF(Q$3&gt;=$C7,IF(Q$3&lt;=$C7+$D7-1,VLOOKUP((Q$3-$C7+1)/$D7,Profile!$B$2:$C$250,2)*($E7-$G6)-(IF(P$3&gt;=$C7,IF(P$3&lt;=$C7+$D7-1,VLOOKUP((P$3-$C7+1)/$D7,Profile!$B$2:$C$250,2)*($E7-$G6),0),0)),0),0)</f>
        <v>0</v>
      </c>
      <c r="R7" s="148">
        <f>IF(R$3&gt;=$C7,IF(R$3&lt;=$C7+$D7-1,VLOOKUP((R$3-$C7+1)/$D7,Profile!$B$2:$C$250,2)*($E7-$G6)-(IF(Q$3&gt;=$C7,IF(Q$3&lt;=$C7+$D7-1,VLOOKUP((Q$3-$C7+1)/$D7,Profile!$B$2:$C$250,2)*($E7-$G6),0),0)),0),0)</f>
        <v>0</v>
      </c>
      <c r="S7" s="148">
        <f>IF(S$3&gt;=$C7,IF(S$3&lt;=$C7+$D7-1,VLOOKUP((S$3-$C7+1)/$D7,Profile!$B$2:$C$250,2)*($E7-$G6)-(IF(R$3&gt;=$C7,IF(R$3&lt;=$C7+$D7-1,VLOOKUP((R$3-$C7+1)/$D7,Profile!$B$2:$C$250,2)*($E7-$G6),0),0)),0),0)</f>
        <v>0</v>
      </c>
      <c r="T7" s="148">
        <f>IF(T$3&gt;=$C7,IF(T$3&lt;=$C7+$D7-1,VLOOKUP((T$3-$C7+1)/$D7,Profile!$B$2:$C$250,2)*($E7-$G6)-(IF(S$3&gt;=$C7,IF(S$3&lt;=$C7+$D7-1,VLOOKUP((S$3-$C7+1)/$D7,Profile!$B$2:$C$250,2)*($E7-$G6),0),0)),0),0)</f>
        <v>0</v>
      </c>
      <c r="U7" s="148">
        <f>IF(U$3&gt;=$C7,IF(U$3&lt;=$C7+$D7-1,VLOOKUP((U$3-$C7+1)/$D7,Profile!$B$2:$C$250,2)*($E7-$G6)-(IF(T$3&gt;=$C7,IF(T$3&lt;=$C7+$D7-1,VLOOKUP((T$3-$C7+1)/$D7,Profile!$B$2:$C$250,2)*($E7-$G6),0),0)),0),0)</f>
        <v>0</v>
      </c>
      <c r="V7" s="148">
        <f>IF(V$3&gt;=$C7,IF(V$3&lt;=$C7+$D7-1,VLOOKUP((V$3-$C7+1)/$D7,Profile!$B$2:$C$250,2)*($E7-$G6)-(IF(U$3&gt;=$C7,IF(U$3&lt;=$C7+$D7-1,VLOOKUP((U$3-$C7+1)/$D7,Profile!$B$2:$C$250,2)*($E7-$G6),0),0)),0),0)</f>
        <v>0</v>
      </c>
      <c r="W7" s="148">
        <f>IF(W$3&gt;=$C7,IF(W$3&lt;=$C7+$D7-1,VLOOKUP((W$3-$C7+1)/$D7,Profile!$B$2:$C$250,2)*($E7-$G6)-(IF(V$3&gt;=$C7,IF(V$3&lt;=$C7+$D7-1,VLOOKUP((V$3-$C7+1)/$D7,Profile!$B$2:$C$250,2)*($E7-$G6),0),0)),0),0)</f>
        <v>0</v>
      </c>
      <c r="X7" s="148">
        <f>IF(X$3&gt;=$C7,IF(X$3&lt;=$C7+$D7-1,VLOOKUP((X$3-$C7+1)/$D7,Profile!$B$2:$C$250,2)*($E7-$G6)-(IF(W$3&gt;=$C7,IF(W$3&lt;=$C7+$D7-1,VLOOKUP((W$3-$C7+1)/$D7,Profile!$B$2:$C$250,2)*($E7-$G6),0),0)),0),0)</f>
        <v>0</v>
      </c>
      <c r="Y7" s="148">
        <f>IF(Y$3&gt;=$C7,IF(Y$3&lt;=$C7+$D7-1,VLOOKUP((Y$3-$C7+1)/$D7,Profile!$B$2:$C$250,2)*($E7-$G6)-(IF(X$3&gt;=$C7,IF(X$3&lt;=$C7+$D7-1,VLOOKUP((X$3-$C7+1)/$D7,Profile!$B$2:$C$250,2)*($E7-$G6),0),0)),0),0)</f>
        <v>0</v>
      </c>
      <c r="Z7" s="148">
        <f>IF(Z$3&gt;=$C7,IF(Z$3&lt;=$C7+$D7-1,VLOOKUP((Z$3-$C7+1)/$D7,Profile!$B$2:$C$250,2)*($E7-$G6)-(IF(Y$3&gt;=$C7,IF(Y$3&lt;=$C7+$D7-1,VLOOKUP((Y$3-$C7+1)/$D7,Profile!$B$2:$C$250,2)*($E7-$G6),0),0)),0),0)</f>
        <v>0</v>
      </c>
      <c r="AA7" s="148">
        <f>IF(AA$3&gt;=$C7,IF(AA$3&lt;=$C7+$D7-1,VLOOKUP((AA$3-$C7+1)/$D7,Profile!$B$2:$C$250,2)*($E7-$G6)-(IF(Z$3&gt;=$C7,IF(Z$3&lt;=$C7+$D7-1,VLOOKUP((Z$3-$C7+1)/$D7,Profile!$B$2:$C$250,2)*($E7-$G6),0),0)),0),0)</f>
        <v>0</v>
      </c>
      <c r="AB7" s="148">
        <f>IF(AB$3&gt;=$C7,IF(AB$3&lt;=$C7+$D7-1,VLOOKUP((AB$3-$C7+1)/$D7,Profile!$B$2:$C$250,2)*($E7-$G6)-(IF(AA$3&gt;=$C7,IF(AA$3&lt;=$C7+$D7-1,VLOOKUP((AA$3-$C7+1)/$D7,Profile!$B$2:$C$250,2)*($E7-$G6),0),0)),0),0)</f>
        <v>0</v>
      </c>
      <c r="AC7" s="148">
        <f>IF(AC$3&gt;=$C7,IF(AC$3&lt;=$C7+$D7-1,VLOOKUP((AC$3-$C7+1)/$D7,Profile!$B$2:$C$250,2)*($E7-$G6)-(IF(AB$3&gt;=$C7,IF(AB$3&lt;=$C7+$D7-1,VLOOKUP((AB$3-$C7+1)/$D7,Profile!$B$2:$C$250,2)*($E7-$G6),0),0)),0),0)</f>
        <v>0</v>
      </c>
      <c r="AD7" s="148">
        <f>IF(AD$3&gt;=$C7,IF(AD$3&lt;=$C7+$D7-1,VLOOKUP((AD$3-$C7+1)/$D7,Profile!$B$2:$C$250,2)*($E7-$G6)-(IF(AC$3&gt;=$C7,IF(AC$3&lt;=$C7+$D7-1,VLOOKUP((AC$3-$C7+1)/$D7,Profile!$B$2:$C$250,2)*($E7-$G6),0),0)),0),0)</f>
        <v>0</v>
      </c>
      <c r="AE7" s="148">
        <f>IF(AE$3&gt;=$C7,IF(AE$3&lt;=$C7+$D7-1,VLOOKUP((AE$3-$C7+1)/$D7,Profile!$B$2:$C$250,2)*($E7-$G6)-(IF(AD$3&gt;=$C7,IF(AD$3&lt;=$C7+$D7-1,VLOOKUP((AD$3-$C7+1)/$D7,Profile!$B$2:$C$250,2)*($E7-$G6),0),0)),0),0)</f>
        <v>0</v>
      </c>
      <c r="AF7" s="148">
        <f>IF(AF$3&gt;=$C7,IF(AF$3&lt;=$C7+$D7-1,VLOOKUP((AF$3-$C7+1)/$D7,Profile!$B$2:$C$250,2)*($E7-$G6)-(IF(AE$3&gt;=$C7,IF(AE$3&lt;=$C7+$D7-1,VLOOKUP((AE$3-$C7+1)/$D7,Profile!$B$2:$C$250,2)*($E7-$G6),0),0)),0),0)</f>
        <v>0</v>
      </c>
      <c r="AG7" s="148">
        <f>IF(AG$3&gt;=$C7,IF(AG$3&lt;=$C7+$D7-1,VLOOKUP((AG$3-$C7+1)/$D7,Profile!$B$2:$C$250,2)*($E7-$G6)-(IF(AF$3&gt;=$C7,IF(AF$3&lt;=$C7+$D7-1,VLOOKUP((AF$3-$C7+1)/$D7,Profile!$B$2:$C$250,2)*($E7-$G6),0),0)),0),0)</f>
        <v>0</v>
      </c>
      <c r="AH7" s="148">
        <f>IF(AH$3&gt;=$C7,IF(AH$3&lt;=$C7+$D7-1,VLOOKUP((AH$3-$C7+1)/$D7,Profile!$B$2:$C$250,2)*($E7-$G6)-(IF(AG$3&gt;=$C7,IF(AG$3&lt;=$C7+$D7-1,VLOOKUP((AG$3-$C7+1)/$D7,Profile!$B$2:$C$250,2)*($E7-$G6),0),0)),0),0)</f>
        <v>0</v>
      </c>
      <c r="AI7" s="148">
        <f>IF(AI$3&gt;=$C7,IF(AI$3&lt;=$C7+$D7-1,VLOOKUP((AI$3-$C7+1)/$D7,Profile!$B$2:$C$250,2)*($E7-$G6)-(IF(AH$3&gt;=$C7,IF(AH$3&lt;=$C7+$D7-1,VLOOKUP((AH$3-$C7+1)/$D7,Profile!$B$2:$C$250,2)*($E7-$G6),0),0)),0),0)</f>
        <v>0</v>
      </c>
      <c r="AJ7" s="148">
        <f>IF(AJ$3&gt;=$C7,IF(AJ$3&lt;=$C7+$D7-1,VLOOKUP((AJ$3-$C7+1)/$D7,Profile!$B$2:$C$250,2)*($E7-$G6)-(IF(AI$3&gt;=$C7,IF(AI$3&lt;=$C7+$D7-1,VLOOKUP((AI$3-$C7+1)/$D7,Profile!$B$2:$C$250,2)*($E7-$G6),0),0)),0),0)</f>
        <v>0</v>
      </c>
      <c r="AK7" s="148">
        <f>IF(AK$3&gt;=$C7,IF(AK$3&lt;=$C7+$D7-1,VLOOKUP((AK$3-$C7+1)/$D7,Profile!$B$2:$C$250,2)*($E7-$G6)-(IF(AJ$3&gt;=$C7,IF(AJ$3&lt;=$C7+$D7-1,VLOOKUP((AJ$3-$C7+1)/$D7,Profile!$B$2:$C$250,2)*($E7-$G6),0),0)),0),0)</f>
        <v>0</v>
      </c>
      <c r="AL7" s="148">
        <f>IF(AL$3&gt;=$C7,IF(AL$3&lt;=$C7+$D7-1,VLOOKUP((AL$3-$C7+1)/$D7,Profile!$B$2:$C$250,2)*($E7-$G6)-(IF(AK$3&gt;=$C7,IF(AK$3&lt;=$C7+$D7-1,VLOOKUP((AK$3-$C7+1)/$D7,Profile!$B$2:$C$250,2)*($E7-$G6),0),0)),0),0)</f>
        <v>0</v>
      </c>
      <c r="AM7" s="148">
        <f>IF(AM$3&gt;=$C7,IF(AM$3&lt;=$C7+$D7-1,VLOOKUP((AM$3-$C7+1)/$D7,Profile!$B$2:$C$250,2)*($E7-$G6)-(IF(AL$3&gt;=$C7,IF(AL$3&lt;=$C7+$D7-1,VLOOKUP((AL$3-$C7+1)/$D7,Profile!$B$2:$C$250,2)*($E7-$G6),0),0)),0),0)</f>
        <v>0</v>
      </c>
      <c r="AN7" s="148">
        <f>IF(AN$3&gt;=$C7,IF(AN$3&lt;=$C7+$D7-1,VLOOKUP((AN$3-$C7+1)/$D7,Profile!$B$2:$C$250,2)*($E7-$G6)-(IF(AM$3&gt;=$C7,IF(AM$3&lt;=$C7+$D7-1,VLOOKUP((AM$3-$C7+1)/$D7,Profile!$B$2:$C$250,2)*($E7-$G6),0),0)),0),0)</f>
        <v>0</v>
      </c>
      <c r="AO7" s="148">
        <f>IF(AO$3&gt;=$C7,IF(AO$3&lt;=$C7+$D7-1,VLOOKUP((AO$3-$C7+1)/$D7,Profile!$B$2:$C$250,2)*($E7-$G6)-(IF(AN$3&gt;=$C7,IF(AN$3&lt;=$C7+$D7-1,VLOOKUP((AN$3-$C7+1)/$D7,Profile!$B$2:$C$250,2)*($E7-$G6),0),0)),0),0)</f>
        <v>0</v>
      </c>
      <c r="AP7" s="148">
        <f>IF(AP$3&gt;=$C7,IF(AP$3&lt;=$C7+$D7-1,VLOOKUP((AP$3-$C7+1)/$D7,Profile!$B$2:$C$250,2)*($E7-$G6)-(IF(AO$3&gt;=$C7,IF(AO$3&lt;=$C7+$D7-1,VLOOKUP((AO$3-$C7+1)/$D7,Profile!$B$2:$C$250,2)*($E7-$G6),0),0)),0),0)</f>
        <v>0</v>
      </c>
      <c r="AQ7" s="148">
        <f>IF(AQ$3&gt;=$C7,IF(AQ$3&lt;=$C7+$D7-1,VLOOKUP((AQ$3-$C7+1)/$D7,Profile!$B$2:$C$250,2)*($E7-$G6)-(IF(AP$3&gt;=$C7,IF(AP$3&lt;=$C7+$D7-1,VLOOKUP((AP$3-$C7+1)/$D7,Profile!$B$2:$C$250,2)*($E7-$G6),0),0)),0),0)</f>
        <v>0</v>
      </c>
      <c r="AR7" s="148">
        <f>IF(AR$3&gt;=$C7,IF(AR$3&lt;=$C7+$D7-1,VLOOKUP((AR$3-$C7+1)/$D7,Profile!$B$2:$C$250,2)*($E7-$G6)-(IF(AQ$3&gt;=$C7,IF(AQ$3&lt;=$C7+$D7-1,VLOOKUP((AQ$3-$C7+1)/$D7,Profile!$B$2:$C$250,2)*($E7-$G6),0),0)),0),0)</f>
        <v>0</v>
      </c>
      <c r="AS7" s="148">
        <f>IF(AS$3&gt;=$C7,IF(AS$3&lt;=$C7+$D7-1,VLOOKUP((AS$3-$C7+1)/$D7,Profile!$B$2:$C$250,2)*($E7-$G6)-(IF(AR$3&gt;=$C7,IF(AR$3&lt;=$C7+$D7-1,VLOOKUP((AR$3-$C7+1)/$D7,Profile!$B$2:$C$250,2)*($E7-$G6),0),0)),0),0)</f>
        <v>0</v>
      </c>
      <c r="AT7" s="148">
        <f>IF(AT$3&gt;=$C7,IF(AT$3&lt;=$C7+$D7-1,VLOOKUP((AT$3-$C7+1)/$D7,Profile!$B$2:$C$250,2)*($E7-$G6)-(IF(AS$3&gt;=$C7,IF(AS$3&lt;=$C7+$D7-1,VLOOKUP((AS$3-$C7+1)/$D7,Profile!$B$2:$C$250,2)*($E7-$G6),0),0)),0),0)</f>
        <v>0</v>
      </c>
      <c r="AU7" s="148">
        <f>IF(AU$3&gt;=$C7,IF(AU$3&lt;=$C7+$D7-1,VLOOKUP((AU$3-$C7+1)/$D7,Profile!$B$2:$C$250,2)*($E7-$G6)-(IF(AT$3&gt;=$C7,IF(AT$3&lt;=$C7+$D7-1,VLOOKUP((AT$3-$C7+1)/$D7,Profile!$B$2:$C$250,2)*($E7-$G6),0),0)),0),0)</f>
        <v>0</v>
      </c>
      <c r="AV7" s="148">
        <f>IF(AV$3&gt;=$C7,IF(AV$3&lt;=$C7+$D7-1,VLOOKUP((AV$3-$C7+1)/$D7,Profile!$B$2:$C$250,2)*($E7-$G6)-(IF(AU$3&gt;=$C7,IF(AU$3&lt;=$C7+$D7-1,VLOOKUP((AU$3-$C7+1)/$D7,Profile!$B$2:$C$250,2)*($E7-$G6),0),0)),0),0)</f>
        <v>0</v>
      </c>
      <c r="AW7" s="148">
        <f>IF(AW$3&gt;=$C7,IF(AW$3&lt;=$C7+$D7-1,VLOOKUP((AW$3-$C7+1)/$D7,Profile!$B$2:$C$250,2)*($E7-$G6)-(IF(AV$3&gt;=$C7,IF(AV$3&lt;=$C7+$D7-1,VLOOKUP((AV$3-$C7+1)/$D7,Profile!$B$2:$C$250,2)*($E7-$G6),0),0)),0),0)</f>
        <v>0</v>
      </c>
      <c r="AX7" s="148">
        <f>IF(AX$3&gt;=$C7,IF(AX$3&lt;=$C7+$D7-1,VLOOKUP((AX$3-$C7+1)/$D7,Profile!$B$2:$C$250,2)*($E7-$G6)-(IF(AW$3&gt;=$C7,IF(AW$3&lt;=$C7+$D7-1,VLOOKUP((AW$3-$C7+1)/$D7,Profile!$B$2:$C$250,2)*($E7-$G6),0),0)),0),0)</f>
        <v>0</v>
      </c>
      <c r="AY7" s="148">
        <f>IF(AY$3&gt;=$C7,IF(AY$3&lt;=$C7+$D7-1,VLOOKUP((AY$3-$C7+1)/$D7,Profile!$B$2:$C$250,2)*($E7-$G6)-(IF(AX$3&gt;=$C7,IF(AX$3&lt;=$C7+$D7-1,VLOOKUP((AX$3-$C7+1)/$D7,Profile!$B$2:$C$250,2)*($E7-$G6),0),0)),0),0)</f>
        <v>0</v>
      </c>
      <c r="AZ7" s="148">
        <f>IF(AZ$3&gt;=$C7,IF(AZ$3&lt;=$C7+$D7-1,VLOOKUP((AZ$3-$C7+1)/$D7,Profile!$B$2:$C$250,2)*($E7-$G6)-(IF(AY$3&gt;=$C7,IF(AY$3&lt;=$C7+$D7-1,VLOOKUP((AY$3-$C7+1)/$D7,Profile!$B$2:$C$250,2)*($E7-$G6),0),0)),0),0)</f>
        <v>0</v>
      </c>
      <c r="BA7" s="148">
        <f>IF(BA$3&gt;=$C7,IF(BA$3&lt;=$C7+$D7-1,VLOOKUP((BA$3-$C7+1)/$D7,Profile!$B$2:$C$250,2)*($E7-$G6)-(IF(AZ$3&gt;=$C7,IF(AZ$3&lt;=$C7+$D7-1,VLOOKUP((AZ$3-$C7+1)/$D7,Profile!$B$2:$C$250,2)*($E7-$G6),0),0)),0),0)</f>
        <v>0</v>
      </c>
      <c r="BB7" s="148">
        <f>IF(BB$3&gt;=$C7,IF(BB$3&lt;=$C7+$D7-1,VLOOKUP((BB$3-$C7+1)/$D7,Profile!$B$2:$C$250,2)*($E7-$G6)-(IF(BA$3&gt;=$C7,IF(BA$3&lt;=$C7+$D7-1,VLOOKUP((BA$3-$C7+1)/$D7,Profile!$B$2:$C$250,2)*($E7-$G6),0),0)),0),0)</f>
        <v>0</v>
      </c>
      <c r="BC7" s="148">
        <f>IF(BC$3&gt;=$C7,IF(BC$3&lt;=$C7+$D7-1,VLOOKUP((BC$3-$C7+1)/$D7,Profile!$B$2:$C$250,2)*($E7-$G6)-(IF(BB$3&gt;=$C7,IF(BB$3&lt;=$C7+$D7-1,VLOOKUP((BB$3-$C7+1)/$D7,Profile!$B$2:$C$250,2)*($E7-$G6),0),0)),0),0)</f>
        <v>0</v>
      </c>
      <c r="BD7" s="148">
        <f>IF(BD$3&gt;=$C7,IF(BD$3&lt;=$C7+$D7-1,VLOOKUP((BD$3-$C7+1)/$D7,Profile!$B$2:$C$250,2)*($E7-$G6)-(IF(BC$3&gt;=$C7,IF(BC$3&lt;=$C7+$D7-1,VLOOKUP((BC$3-$C7+1)/$D7,Profile!$B$2:$C$250,2)*($E7-$G6),0),0)),0),0)</f>
        <v>0</v>
      </c>
      <c r="BE7" s="148">
        <f>IF(BE$3&gt;=$C7,IF(BE$3&lt;=$C7+$D7-1,VLOOKUP((BE$3-$C7+1)/$D7,Profile!$B$2:$C$250,2)*($E7-$G6)-(IF(BD$3&gt;=$C7,IF(BD$3&lt;=$C7+$D7-1,VLOOKUP((BD$3-$C7+1)/$D7,Profile!$B$2:$C$250,2)*($E7-$G6),0),0)),0),0)</f>
        <v>0</v>
      </c>
      <c r="BF7" s="148">
        <f>IF(BF$3&gt;=$C7,IF(BF$3&lt;=$C7+$D7-1,VLOOKUP((BF$3-$C7+1)/$D7,Profile!$B$2:$C$250,2)*($E7-$G6)-(IF(BE$3&gt;=$C7,IF(BE$3&lt;=$C7+$D7-1,VLOOKUP((BE$3-$C7+1)/$D7,Profile!$B$2:$C$250,2)*($E7-$G6),0),0)),0),0)</f>
        <v>0</v>
      </c>
      <c r="BG7" s="148">
        <f>IF(BG$3&gt;=$C7,IF(BG$3&lt;=$C7+$D7-1,VLOOKUP((BG$3-$C7+1)/$D7,Profile!$B$2:$C$250,2)*($E7-$G6)-(IF(BF$3&gt;=$C7,IF(BF$3&lt;=$C7+$D7-1,VLOOKUP((BF$3-$C7+1)/$D7,Profile!$B$2:$C$250,2)*($E7-$G6),0),0)),0),0)</f>
        <v>0</v>
      </c>
      <c r="BH7" s="148">
        <f>IF(BH$3&gt;=$C7,IF(BH$3&lt;=$C7+$D7-1,VLOOKUP((BH$3-$C7+1)/$D7,Profile!$B$2:$C$250,2)*($E7-$G6)-(IF(BG$3&gt;=$C7,IF(BG$3&lt;=$C7+$D7-1,VLOOKUP((BG$3-$C7+1)/$D7,Profile!$B$2:$C$250,2)*($E7-$G6),0),0)),0),0)</f>
        <v>0</v>
      </c>
      <c r="BI7" s="148">
        <f>IF(BI$3&gt;=$C7,IF(BI$3&lt;=$C7+$D7-1,VLOOKUP((BI$3-$C7+1)/$D7,Profile!$B$2:$C$250,2)*($E7-$G6)-(IF(BH$3&gt;=$C7,IF(BH$3&lt;=$C7+$D7-1,VLOOKUP((BH$3-$C7+1)/$D7,Profile!$B$2:$C$250,2)*($E7-$G6),0),0)),0),0)</f>
        <v>0</v>
      </c>
      <c r="BJ7" s="148">
        <f>IF(BJ$3&gt;=$C7,IF(BJ$3&lt;=$C7+$D7-1,VLOOKUP((BJ$3-$C7+1)/$D7,Profile!$B$2:$C$250,2)*($E7-$G6)-(IF(BI$3&gt;=$C7,IF(BI$3&lt;=$C7+$D7-1,VLOOKUP((BI$3-$C7+1)/$D7,Profile!$B$2:$C$250,2)*($E7-$G6),0),0)),0),0)</f>
        <v>0</v>
      </c>
      <c r="BK7" s="148">
        <f>IF(BK$3&gt;=$C7,IF(BK$3&lt;=$C7+$D7-1,VLOOKUP((BK$3-$C7+1)/$D7,Profile!$B$2:$C$250,2)*($E7-$G6)-(IF(BJ$3&gt;=$C7,IF(BJ$3&lt;=$C7+$D7-1,VLOOKUP((BJ$3-$C7+1)/$D7,Profile!$B$2:$C$250,2)*($E7-$G6),0),0)),0),0)</f>
        <v>0</v>
      </c>
      <c r="BL7" s="148">
        <f>IF(BL$3&gt;=$C7,IF(BL$3&lt;=$C7+$D7-1,VLOOKUP((BL$3-$C7+1)/$D7,Profile!$B$2:$C$250,2)*($E7-$G6)-(IF(BK$3&gt;=$C7,IF(BK$3&lt;=$C7+$D7-1,VLOOKUP((BK$3-$C7+1)/$D7,Profile!$B$2:$C$250,2)*($E7-$G6),0),0)),0),0)</f>
        <v>0</v>
      </c>
      <c r="BM7" s="148">
        <f>IF(BM$3&gt;=$C7,IF(BM$3&lt;=$C7+$D7-1,VLOOKUP((BM$3-$C7+1)/$D7,Profile!$B$2:$C$250,2)*($E7-$G6)-(IF(BL$3&gt;=$C7,IF(BL$3&lt;=$C7+$D7-1,VLOOKUP((BL$3-$C7+1)/$D7,Profile!$B$2:$C$250,2)*($E7-$G6),0),0)),0),0)</f>
        <v>0</v>
      </c>
      <c r="BN7" s="148">
        <f>IF(BN$3&gt;=$C7,IF(BN$3&lt;=$C7+$D7-1,VLOOKUP((BN$3-$C7+1)/$D7,Profile!$B$2:$C$250,2)*($E7-$G6)-(IF(BM$3&gt;=$C7,IF(BM$3&lt;=$C7+$D7-1,VLOOKUP((BM$3-$C7+1)/$D7,Profile!$B$2:$C$250,2)*($E7-$G6),0),0)),0),0)</f>
        <v>0</v>
      </c>
      <c r="BO7" s="148">
        <f>IF(BO$3&gt;=$C7,IF(BO$3&lt;=$C7+$D7-1,VLOOKUP((BO$3-$C7+1)/$D7,Profile!$B$2:$C$250,2)*($E7-$G6)-(IF(BN$3&gt;=$C7,IF(BN$3&lt;=$C7+$D7-1,VLOOKUP((BN$3-$C7+1)/$D7,Profile!$B$2:$C$250,2)*($E7-$G6),0),0)),0),0)</f>
        <v>0</v>
      </c>
      <c r="BP7" s="148">
        <f>IF(BP$3&gt;=$C7,IF(BP$3&lt;=$C7+$D7-1,VLOOKUP((BP$3-$C7+1)/$D7,Profile!$B$2:$C$250,2)*($E7-$G6)-(IF(BO$3&gt;=$C7,IF(BO$3&lt;=$C7+$D7-1,VLOOKUP((BO$3-$C7+1)/$D7,Profile!$B$2:$C$250,2)*($E7-$G6),0),0)),0),0)</f>
        <v>0</v>
      </c>
      <c r="BQ7" s="148">
        <f>IF(BQ$3&gt;=$C7,IF(BQ$3&lt;=$C7+$D7-1,VLOOKUP((BQ$3-$C7+1)/$D7,Profile!$B$2:$C$250,2)*($E7-$G6)-(IF(BP$3&gt;=$C7,IF(BP$3&lt;=$C7+$D7-1,VLOOKUP((BP$3-$C7+1)/$D7,Profile!$B$2:$C$250,2)*($E7-$G6),0),0)),0),0)</f>
        <v>0</v>
      </c>
      <c r="BR7" s="148">
        <f>IF(BR$3&gt;=$C7,IF(BR$3&lt;=$C7+$D7-1,VLOOKUP((BR$3-$C7+1)/$D7,Profile!$B$2:$C$250,2)*($E7-$G6)-(IF(BQ$3&gt;=$C7,IF(BQ$3&lt;=$C7+$D7-1,VLOOKUP((BQ$3-$C7+1)/$D7,Profile!$B$2:$C$250,2)*($E7-$G6),0),0)),0),0)</f>
        <v>0</v>
      </c>
      <c r="BS7" s="148">
        <f>IF(BS$3&gt;=$C7,IF(BS$3&lt;=$C7+$D7-1,VLOOKUP((BS$3-$C7+1)/$D7,Profile!$B$2:$C$250,2)*($E7-$G6)-(IF(BR$3&gt;=$C7,IF(BR$3&lt;=$C7+$D7-1,VLOOKUP((BR$3-$C7+1)/$D7,Profile!$B$2:$C$250,2)*($E7-$G6),0),0)),0),0)</f>
        <v>0</v>
      </c>
      <c r="BT7" s="148">
        <f>IF(BT$3&gt;=$C7,IF(BT$3&lt;=$C7+$D7-1,VLOOKUP((BT$3-$C7+1)/$D7,Profile!$B$2:$C$250,2)*($E7-$G6)-(IF(BS$3&gt;=$C7,IF(BS$3&lt;=$C7+$D7-1,VLOOKUP((BS$3-$C7+1)/$D7,Profile!$B$2:$C$250,2)*($E7-$G6),0),0)),0),0)</f>
        <v>0</v>
      </c>
    </row>
    <row r="8" spans="1:72">
      <c r="A8" s="131"/>
      <c r="C8" s="131"/>
      <c r="D8" s="153"/>
      <c r="E8" s="149"/>
      <c r="F8" s="142" t="s">
        <v>31</v>
      </c>
      <c r="G8" s="148">
        <f>SUM(H8:GA8)</f>
        <v>0</v>
      </c>
      <c r="H8" s="148">
        <f t="shared" ref="H8:AM8" si="2">+H6+H7</f>
        <v>0</v>
      </c>
      <c r="I8" s="148">
        <f t="shared" si="2"/>
        <v>0</v>
      </c>
      <c r="J8" s="148">
        <f t="shared" si="2"/>
        <v>0</v>
      </c>
      <c r="K8" s="148">
        <f t="shared" si="2"/>
        <v>0</v>
      </c>
      <c r="L8" s="148">
        <f t="shared" si="2"/>
        <v>0</v>
      </c>
      <c r="M8" s="148">
        <f t="shared" si="2"/>
        <v>0</v>
      </c>
      <c r="N8" s="148">
        <f t="shared" si="2"/>
        <v>0</v>
      </c>
      <c r="O8" s="148">
        <f t="shared" si="2"/>
        <v>0</v>
      </c>
      <c r="P8" s="148">
        <f t="shared" si="2"/>
        <v>0</v>
      </c>
      <c r="Q8" s="148">
        <f t="shared" si="2"/>
        <v>0</v>
      </c>
      <c r="R8" s="148">
        <f t="shared" si="2"/>
        <v>0</v>
      </c>
      <c r="S8" s="148">
        <f t="shared" si="2"/>
        <v>0</v>
      </c>
      <c r="T8" s="148">
        <f t="shared" si="2"/>
        <v>0</v>
      </c>
      <c r="U8" s="148">
        <f t="shared" si="2"/>
        <v>0</v>
      </c>
      <c r="V8" s="148">
        <f t="shared" si="2"/>
        <v>0</v>
      </c>
      <c r="W8" s="148">
        <f t="shared" si="2"/>
        <v>0</v>
      </c>
      <c r="X8" s="148">
        <f t="shared" si="2"/>
        <v>0</v>
      </c>
      <c r="Y8" s="148">
        <f t="shared" si="2"/>
        <v>0</v>
      </c>
      <c r="Z8" s="148">
        <f t="shared" si="2"/>
        <v>0</v>
      </c>
      <c r="AA8" s="148">
        <f t="shared" si="2"/>
        <v>0</v>
      </c>
      <c r="AB8" s="148">
        <f t="shared" si="2"/>
        <v>0</v>
      </c>
      <c r="AC8" s="148">
        <f t="shared" si="2"/>
        <v>0</v>
      </c>
      <c r="AD8" s="148">
        <f t="shared" si="2"/>
        <v>0</v>
      </c>
      <c r="AE8" s="148">
        <f t="shared" si="2"/>
        <v>0</v>
      </c>
      <c r="AF8" s="148">
        <f t="shared" si="2"/>
        <v>0</v>
      </c>
      <c r="AG8" s="148">
        <f t="shared" si="2"/>
        <v>0</v>
      </c>
      <c r="AH8" s="148">
        <f t="shared" si="2"/>
        <v>0</v>
      </c>
      <c r="AI8" s="148">
        <f t="shared" si="2"/>
        <v>0</v>
      </c>
      <c r="AJ8" s="148">
        <f t="shared" si="2"/>
        <v>0</v>
      </c>
      <c r="AK8" s="148">
        <f t="shared" si="2"/>
        <v>0</v>
      </c>
      <c r="AL8" s="148">
        <f t="shared" si="2"/>
        <v>0</v>
      </c>
      <c r="AM8" s="148">
        <f t="shared" si="2"/>
        <v>0</v>
      </c>
      <c r="AN8" s="148">
        <f t="shared" ref="AN8:BS8" si="3">+AN6+AN7</f>
        <v>0</v>
      </c>
      <c r="AO8" s="148">
        <f t="shared" si="3"/>
        <v>0</v>
      </c>
      <c r="AP8" s="148">
        <f t="shared" si="3"/>
        <v>0</v>
      </c>
      <c r="AQ8" s="148">
        <f t="shared" si="3"/>
        <v>0</v>
      </c>
      <c r="AR8" s="148">
        <f t="shared" si="3"/>
        <v>0</v>
      </c>
      <c r="AS8" s="148">
        <f t="shared" si="3"/>
        <v>0</v>
      </c>
      <c r="AT8" s="148">
        <f t="shared" si="3"/>
        <v>0</v>
      </c>
      <c r="AU8" s="148">
        <f t="shared" si="3"/>
        <v>0</v>
      </c>
      <c r="AV8" s="148">
        <f t="shared" si="3"/>
        <v>0</v>
      </c>
      <c r="AW8" s="148">
        <f t="shared" si="3"/>
        <v>0</v>
      </c>
      <c r="AX8" s="148">
        <f t="shared" si="3"/>
        <v>0</v>
      </c>
      <c r="AY8" s="148">
        <f t="shared" si="3"/>
        <v>0</v>
      </c>
      <c r="AZ8" s="148">
        <f t="shared" si="3"/>
        <v>0</v>
      </c>
      <c r="BA8" s="148">
        <f t="shared" si="3"/>
        <v>0</v>
      </c>
      <c r="BB8" s="148">
        <f t="shared" si="3"/>
        <v>0</v>
      </c>
      <c r="BC8" s="148">
        <f t="shared" si="3"/>
        <v>0</v>
      </c>
      <c r="BD8" s="148">
        <f t="shared" si="3"/>
        <v>0</v>
      </c>
      <c r="BE8" s="148">
        <f t="shared" si="3"/>
        <v>0</v>
      </c>
      <c r="BF8" s="148">
        <f t="shared" si="3"/>
        <v>0</v>
      </c>
      <c r="BG8" s="148">
        <f t="shared" si="3"/>
        <v>0</v>
      </c>
      <c r="BH8" s="148">
        <f t="shared" si="3"/>
        <v>0</v>
      </c>
      <c r="BI8" s="148">
        <f t="shared" si="3"/>
        <v>0</v>
      </c>
      <c r="BJ8" s="148">
        <f t="shared" si="3"/>
        <v>0</v>
      </c>
      <c r="BK8" s="148">
        <f t="shared" si="3"/>
        <v>0</v>
      </c>
      <c r="BL8" s="148">
        <f t="shared" si="3"/>
        <v>0</v>
      </c>
      <c r="BM8" s="148">
        <f t="shared" si="3"/>
        <v>0</v>
      </c>
      <c r="BN8" s="148">
        <f t="shared" si="3"/>
        <v>0</v>
      </c>
      <c r="BO8" s="148">
        <f t="shared" si="3"/>
        <v>0</v>
      </c>
      <c r="BP8" s="148">
        <f t="shared" si="3"/>
        <v>0</v>
      </c>
      <c r="BQ8" s="148">
        <f t="shared" si="3"/>
        <v>0</v>
      </c>
      <c r="BR8" s="148">
        <f t="shared" si="3"/>
        <v>0</v>
      </c>
      <c r="BS8" s="148">
        <f t="shared" si="3"/>
        <v>0</v>
      </c>
      <c r="BT8" s="148">
        <f>+BT6+BT7</f>
        <v>0</v>
      </c>
    </row>
    <row r="9" spans="1:72" outlineLevel="1">
      <c r="A9" s="131"/>
      <c r="C9" s="131"/>
      <c r="D9" s="149"/>
      <c r="F9" s="142" t="s">
        <v>36</v>
      </c>
      <c r="G9" s="148"/>
      <c r="H9" s="148">
        <f>+H8</f>
        <v>0</v>
      </c>
      <c r="I9" s="148">
        <f t="shared" ref="I9:AN9" si="4">+I8+H9</f>
        <v>0</v>
      </c>
      <c r="J9" s="148">
        <f t="shared" si="4"/>
        <v>0</v>
      </c>
      <c r="K9" s="148">
        <f t="shared" si="4"/>
        <v>0</v>
      </c>
      <c r="L9" s="148">
        <f t="shared" si="4"/>
        <v>0</v>
      </c>
      <c r="M9" s="148">
        <f t="shared" si="4"/>
        <v>0</v>
      </c>
      <c r="N9" s="148">
        <f t="shared" si="4"/>
        <v>0</v>
      </c>
      <c r="O9" s="148">
        <f t="shared" si="4"/>
        <v>0</v>
      </c>
      <c r="P9" s="148">
        <f t="shared" si="4"/>
        <v>0</v>
      </c>
      <c r="Q9" s="148">
        <f t="shared" si="4"/>
        <v>0</v>
      </c>
      <c r="R9" s="148">
        <f t="shared" si="4"/>
        <v>0</v>
      </c>
      <c r="S9" s="148">
        <f t="shared" si="4"/>
        <v>0</v>
      </c>
      <c r="T9" s="148">
        <f t="shared" si="4"/>
        <v>0</v>
      </c>
      <c r="U9" s="148">
        <f t="shared" si="4"/>
        <v>0</v>
      </c>
      <c r="V9" s="148">
        <f t="shared" si="4"/>
        <v>0</v>
      </c>
      <c r="W9" s="148">
        <f t="shared" si="4"/>
        <v>0</v>
      </c>
      <c r="X9" s="148">
        <f t="shared" si="4"/>
        <v>0</v>
      </c>
      <c r="Y9" s="148">
        <f t="shared" si="4"/>
        <v>0</v>
      </c>
      <c r="Z9" s="148">
        <f t="shared" si="4"/>
        <v>0</v>
      </c>
      <c r="AA9" s="148">
        <f t="shared" si="4"/>
        <v>0</v>
      </c>
      <c r="AB9" s="148">
        <f t="shared" si="4"/>
        <v>0</v>
      </c>
      <c r="AC9" s="148">
        <f t="shared" si="4"/>
        <v>0</v>
      </c>
      <c r="AD9" s="148">
        <f t="shared" si="4"/>
        <v>0</v>
      </c>
      <c r="AE9" s="148">
        <f t="shared" si="4"/>
        <v>0</v>
      </c>
      <c r="AF9" s="148">
        <f t="shared" si="4"/>
        <v>0</v>
      </c>
      <c r="AG9" s="148">
        <f t="shared" si="4"/>
        <v>0</v>
      </c>
      <c r="AH9" s="148">
        <f t="shared" si="4"/>
        <v>0</v>
      </c>
      <c r="AI9" s="148">
        <f t="shared" si="4"/>
        <v>0</v>
      </c>
      <c r="AJ9" s="148">
        <f t="shared" si="4"/>
        <v>0</v>
      </c>
      <c r="AK9" s="148">
        <f t="shared" si="4"/>
        <v>0</v>
      </c>
      <c r="AL9" s="148">
        <f t="shared" si="4"/>
        <v>0</v>
      </c>
      <c r="AM9" s="148">
        <f t="shared" si="4"/>
        <v>0</v>
      </c>
      <c r="AN9" s="148">
        <f t="shared" si="4"/>
        <v>0</v>
      </c>
      <c r="AO9" s="148">
        <f t="shared" ref="AO9:BT9" si="5">+AO8+AN9</f>
        <v>0</v>
      </c>
      <c r="AP9" s="148">
        <f t="shared" si="5"/>
        <v>0</v>
      </c>
      <c r="AQ9" s="148">
        <f t="shared" si="5"/>
        <v>0</v>
      </c>
      <c r="AR9" s="148">
        <f t="shared" si="5"/>
        <v>0</v>
      </c>
      <c r="AS9" s="148">
        <f t="shared" si="5"/>
        <v>0</v>
      </c>
      <c r="AT9" s="148">
        <f t="shared" si="5"/>
        <v>0</v>
      </c>
      <c r="AU9" s="148">
        <f t="shared" si="5"/>
        <v>0</v>
      </c>
      <c r="AV9" s="148">
        <f t="shared" si="5"/>
        <v>0</v>
      </c>
      <c r="AW9" s="148">
        <f t="shared" si="5"/>
        <v>0</v>
      </c>
      <c r="AX9" s="148">
        <f t="shared" si="5"/>
        <v>0</v>
      </c>
      <c r="AY9" s="148">
        <f t="shared" si="5"/>
        <v>0</v>
      </c>
      <c r="AZ9" s="148">
        <f t="shared" si="5"/>
        <v>0</v>
      </c>
      <c r="BA9" s="148">
        <f t="shared" si="5"/>
        <v>0</v>
      </c>
      <c r="BB9" s="148">
        <f t="shared" si="5"/>
        <v>0</v>
      </c>
      <c r="BC9" s="148">
        <f t="shared" si="5"/>
        <v>0</v>
      </c>
      <c r="BD9" s="148">
        <f t="shared" si="5"/>
        <v>0</v>
      </c>
      <c r="BE9" s="148">
        <f t="shared" si="5"/>
        <v>0</v>
      </c>
      <c r="BF9" s="148">
        <f t="shared" si="5"/>
        <v>0</v>
      </c>
      <c r="BG9" s="148">
        <f t="shared" si="5"/>
        <v>0</v>
      </c>
      <c r="BH9" s="148">
        <f t="shared" si="5"/>
        <v>0</v>
      </c>
      <c r="BI9" s="148">
        <f t="shared" si="5"/>
        <v>0</v>
      </c>
      <c r="BJ9" s="148">
        <f t="shared" si="5"/>
        <v>0</v>
      </c>
      <c r="BK9" s="148">
        <f t="shared" si="5"/>
        <v>0</v>
      </c>
      <c r="BL9" s="148">
        <f t="shared" si="5"/>
        <v>0</v>
      </c>
      <c r="BM9" s="148">
        <f t="shared" si="5"/>
        <v>0</v>
      </c>
      <c r="BN9" s="148">
        <f t="shared" si="5"/>
        <v>0</v>
      </c>
      <c r="BO9" s="148">
        <f t="shared" si="5"/>
        <v>0</v>
      </c>
      <c r="BP9" s="148">
        <f t="shared" si="5"/>
        <v>0</v>
      </c>
      <c r="BQ9" s="148">
        <f t="shared" si="5"/>
        <v>0</v>
      </c>
      <c r="BR9" s="148">
        <f t="shared" si="5"/>
        <v>0</v>
      </c>
      <c r="BS9" s="148">
        <f t="shared" si="5"/>
        <v>0</v>
      </c>
      <c r="BT9" s="148">
        <f t="shared" si="5"/>
        <v>0</v>
      </c>
    </row>
    <row r="10" spans="1:72" ht="1.9" customHeight="1" outlineLevel="1">
      <c r="A10" s="131"/>
      <c r="C10" s="131"/>
      <c r="E10" s="149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</row>
    <row r="11" spans="1:72" s="131" customFormat="1" outlineLevel="1">
      <c r="A11" s="131">
        <v>2</v>
      </c>
      <c r="B11" s="145" t="s">
        <v>37</v>
      </c>
      <c r="E11" s="149"/>
      <c r="F11" s="147" t="s">
        <v>34</v>
      </c>
      <c r="G11" s="148"/>
      <c r="H11" s="149"/>
      <c r="I11" s="149">
        <v>0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</row>
    <row r="12" spans="1:72" outlineLevel="1">
      <c r="A12" s="131"/>
      <c r="C12" s="150"/>
      <c r="D12" s="151"/>
      <c r="E12" s="152"/>
      <c r="F12" s="142" t="s">
        <v>35</v>
      </c>
      <c r="G12" s="148">
        <f>SUM(H12:GA12)</f>
        <v>0</v>
      </c>
      <c r="H12" s="148">
        <f>IF(H$3&gt;=$C12,IF(H$3&lt;=$C12+$D12-1,VLOOKUP((H$3-$C12+1)/$D12,Profile!$B$2:$C$250,2)*($E12-$G11)-(IF(G$3&gt;=$C12,IF(G$3&lt;=$C12+$D12-1,VLOOKUP((G$3-$C12+1)/$D12,Profile!$B$2:$C$250,2)*($E12-$G11),0),0)),0),0)</f>
        <v>0</v>
      </c>
      <c r="I12" s="148">
        <f>IF(I$3&gt;=$C12,IF(I$3&lt;=$C12+$D12-1,VLOOKUP((I$3-$C12+1)/$D12,Profile!$B$2:$C$250,2)*($E12-$G11)-(IF(H$3&gt;=$C12,IF(H$3&lt;=$C12+$D12-1,VLOOKUP((H$3-$C12+1)/$D12,Profile!$B$2:$C$250,2)*($E12-$G11),0),0)),0),0)</f>
        <v>0</v>
      </c>
      <c r="J12" s="148">
        <f>IF(J$3&gt;=$C12,IF(J$3&lt;=$C12+$D12-1,VLOOKUP((J$3-$C12+1)/$D12,Profile!$B$2:$C$250,2)*($E12-$G11)-(IF(I$3&gt;=$C12,IF(I$3&lt;=$C12+$D12-1,VLOOKUP((I$3-$C12+1)/$D12,Profile!$B$2:$C$250,2)*($E12-$G11),0),0)),0),0)</f>
        <v>0</v>
      </c>
      <c r="K12" s="148">
        <f>IF(K$3&gt;=$C12,IF(K$3&lt;=$C12+$D12-1,VLOOKUP((K$3-$C12+1)/$D12,Profile!$B$2:$C$250,2)*($E12-$G11)-(IF(J$3&gt;=$C12,IF(J$3&lt;=$C12+$D12-1,VLOOKUP((J$3-$C12+1)/$D12,Profile!$B$2:$C$250,2)*($E12-$G11),0),0)),0),0)</f>
        <v>0</v>
      </c>
      <c r="L12" s="148">
        <f>IF(L$3&gt;=$C12,IF(L$3&lt;=$C12+$D12-1,VLOOKUP((L$3-$C12+1)/$D12,Profile!$B$2:$C$250,2)*($E12-$G11)-(IF(K$3&gt;=$C12,IF(K$3&lt;=$C12+$D12-1,VLOOKUP((K$3-$C12+1)/$D12,Profile!$B$2:$C$250,2)*($E12-$G11),0),0)),0),0)</f>
        <v>0</v>
      </c>
      <c r="M12" s="148">
        <f>IF(M$3&gt;=$C12,IF(M$3&lt;=$C12+$D12-1,VLOOKUP((M$3-$C12+1)/$D12,Profile!$B$2:$C$250,2)*($E12-$G11)-(IF(L$3&gt;=$C12,IF(L$3&lt;=$C12+$D12-1,VLOOKUP((L$3-$C12+1)/$D12,Profile!$B$2:$C$250,2)*($E12-$G11),0),0)),0),0)</f>
        <v>0</v>
      </c>
      <c r="N12" s="148">
        <f>IF(N$3&gt;=$C12,IF(N$3&lt;=$C12+$D12-1,VLOOKUP((N$3-$C12+1)/$D12,Profile!$B$2:$C$250,2)*($E12-$G11)-(IF(M$3&gt;=$C12,IF(M$3&lt;=$C12+$D12-1,VLOOKUP((M$3-$C12+1)/$D12,Profile!$B$2:$C$250,2)*($E12-$G11),0),0)),0),0)</f>
        <v>0</v>
      </c>
      <c r="O12" s="148">
        <f>IF(O$3&gt;=$C12,IF(O$3&lt;=$C12+$D12-1,VLOOKUP((O$3-$C12+1)/$D12,Profile!$B$2:$C$250,2)*($E12-$G11)-(IF(N$3&gt;=$C12,IF(N$3&lt;=$C12+$D12-1,VLOOKUP((N$3-$C12+1)/$D12,Profile!$B$2:$C$250,2)*($E12-$G11),0),0)),0),0)</f>
        <v>0</v>
      </c>
      <c r="P12" s="148">
        <f>IF(P$3&gt;=$C12,IF(P$3&lt;=$C12+$D12-1,VLOOKUP((P$3-$C12+1)/$D12,Profile!$B$2:$C$250,2)*($E12-$G11)-(IF(O$3&gt;=$C12,IF(O$3&lt;=$C12+$D12-1,VLOOKUP((O$3-$C12+1)/$D12,Profile!$B$2:$C$250,2)*($E12-$G11),0),0)),0),0)</f>
        <v>0</v>
      </c>
      <c r="Q12" s="148">
        <f>IF(Q$3&gt;=$C12,IF(Q$3&lt;=$C12+$D12-1,VLOOKUP((Q$3-$C12+1)/$D12,Profile!$B$2:$C$250,2)*($E12-$G11)-(IF(P$3&gt;=$C12,IF(P$3&lt;=$C12+$D12-1,VLOOKUP((P$3-$C12+1)/$D12,Profile!$B$2:$C$250,2)*($E12-$G11),0),0)),0),0)</f>
        <v>0</v>
      </c>
      <c r="R12" s="148">
        <f>IF(R$3&gt;=$C12,IF(R$3&lt;=$C12+$D12-1,VLOOKUP((R$3-$C12+1)/$D12,Profile!$B$2:$C$250,2)*($E12-$G11)-(IF(Q$3&gt;=$C12,IF(Q$3&lt;=$C12+$D12-1,VLOOKUP((Q$3-$C12+1)/$D12,Profile!$B$2:$C$250,2)*($E12-$G11),0),0)),0),0)</f>
        <v>0</v>
      </c>
      <c r="S12" s="148">
        <f>IF(S$3&gt;=$C12,IF(S$3&lt;=$C12+$D12-1,VLOOKUP((S$3-$C12+1)/$D12,Profile!$B$2:$C$250,2)*($E12-$G11)-(IF(R$3&gt;=$C12,IF(R$3&lt;=$C12+$D12-1,VLOOKUP((R$3-$C12+1)/$D12,Profile!$B$2:$C$250,2)*($E12-$G11),0),0)),0),0)</f>
        <v>0</v>
      </c>
      <c r="T12" s="148">
        <f>IF(T$3&gt;=$C12,IF(T$3&lt;=$C12+$D12-1,VLOOKUP((T$3-$C12+1)/$D12,Profile!$B$2:$C$250,2)*($E12-$G11)-(IF(S$3&gt;=$C12,IF(S$3&lt;=$C12+$D12-1,VLOOKUP((S$3-$C12+1)/$D12,Profile!$B$2:$C$250,2)*($E12-$G11),0),0)),0),0)</f>
        <v>0</v>
      </c>
      <c r="U12" s="148">
        <f>IF(U$3&gt;=$C12,IF(U$3&lt;=$C12+$D12-1,VLOOKUP((U$3-$C12+1)/$D12,Profile!$B$2:$C$250,2)*($E12-$G11)-(IF(T$3&gt;=$C12,IF(T$3&lt;=$C12+$D12-1,VLOOKUP((T$3-$C12+1)/$D12,Profile!$B$2:$C$250,2)*($E12-$G11),0),0)),0),0)</f>
        <v>0</v>
      </c>
      <c r="V12" s="148">
        <f>IF(V$3&gt;=$C12,IF(V$3&lt;=$C12+$D12-1,VLOOKUP((V$3-$C12+1)/$D12,Profile!$B$2:$C$250,2)*($E12-$G11)-(IF(U$3&gt;=$C12,IF(U$3&lt;=$C12+$D12-1,VLOOKUP((U$3-$C12+1)/$D12,Profile!$B$2:$C$250,2)*($E12-$G11),0),0)),0),0)</f>
        <v>0</v>
      </c>
      <c r="W12" s="148">
        <f>IF(W$3&gt;=$C12,IF(W$3&lt;=$C12+$D12-1,VLOOKUP((W$3-$C12+1)/$D12,Profile!$B$2:$C$250,2)*($E12-$G11)-(IF(V$3&gt;=$C12,IF(V$3&lt;=$C12+$D12-1,VLOOKUP((V$3-$C12+1)/$D12,Profile!$B$2:$C$250,2)*($E12-$G11),0),0)),0),0)</f>
        <v>0</v>
      </c>
      <c r="X12" s="148">
        <f>IF(X$3&gt;=$C12,IF(X$3&lt;=$C12+$D12-1,VLOOKUP((X$3-$C12+1)/$D12,Profile!$B$2:$C$250,2)*($E12-$G11)-(IF(W$3&gt;=$C12,IF(W$3&lt;=$C12+$D12-1,VLOOKUP((W$3-$C12+1)/$D12,Profile!$B$2:$C$250,2)*($E12-$G11),0),0)),0),0)</f>
        <v>0</v>
      </c>
      <c r="Y12" s="148">
        <f>IF(Y$3&gt;=$C12,IF(Y$3&lt;=$C12+$D12-1,VLOOKUP((Y$3-$C12+1)/$D12,Profile!$B$2:$C$250,2)*($E12-$G11)-(IF(X$3&gt;=$C12,IF(X$3&lt;=$C12+$D12-1,VLOOKUP((X$3-$C12+1)/$D12,Profile!$B$2:$C$250,2)*($E12-$G11),0),0)),0),0)</f>
        <v>0</v>
      </c>
      <c r="Z12" s="148">
        <f>IF(Z$3&gt;=$C12,IF(Z$3&lt;=$C12+$D12-1,VLOOKUP((Z$3-$C12+1)/$D12,Profile!$B$2:$C$250,2)*($E12-$G11)-(IF(Y$3&gt;=$C12,IF(Y$3&lt;=$C12+$D12-1,VLOOKUP((Y$3-$C12+1)/$D12,Profile!$B$2:$C$250,2)*($E12-$G11),0),0)),0),0)</f>
        <v>0</v>
      </c>
      <c r="AA12" s="148">
        <f>IF(AA$3&gt;=$C12,IF(AA$3&lt;=$C12+$D12-1,VLOOKUP((AA$3-$C12+1)/$D12,Profile!$B$2:$C$250,2)*($E12-$G11)-(IF(Z$3&gt;=$C12,IF(Z$3&lt;=$C12+$D12-1,VLOOKUP((Z$3-$C12+1)/$D12,Profile!$B$2:$C$250,2)*($E12-$G11),0),0)),0),0)</f>
        <v>0</v>
      </c>
      <c r="AB12" s="148">
        <f>IF(AB$3&gt;=$C12,IF(AB$3&lt;=$C12+$D12-1,VLOOKUP((AB$3-$C12+1)/$D12,Profile!$B$2:$C$250,2)*($E12-$G11)-(IF(AA$3&gt;=$C12,IF(AA$3&lt;=$C12+$D12-1,VLOOKUP((AA$3-$C12+1)/$D12,Profile!$B$2:$C$250,2)*($E12-$G11),0),0)),0),0)</f>
        <v>0</v>
      </c>
      <c r="AC12" s="148">
        <f>IF(AC$3&gt;=$C12,IF(AC$3&lt;=$C12+$D12-1,VLOOKUP((AC$3-$C12+1)/$D12,Profile!$B$2:$C$250,2)*($E12-$G11)-(IF(AB$3&gt;=$C12,IF(AB$3&lt;=$C12+$D12-1,VLOOKUP((AB$3-$C12+1)/$D12,Profile!$B$2:$C$250,2)*($E12-$G11),0),0)),0),0)</f>
        <v>0</v>
      </c>
      <c r="AD12" s="148">
        <f>IF(AD$3&gt;=$C12,IF(AD$3&lt;=$C12+$D12-1,VLOOKUP((AD$3-$C12+1)/$D12,Profile!$B$2:$C$250,2)*($E12-$G11)-(IF(AC$3&gt;=$C12,IF(AC$3&lt;=$C12+$D12-1,VLOOKUP((AC$3-$C12+1)/$D12,Profile!$B$2:$C$250,2)*($E12-$G11),0),0)),0),0)</f>
        <v>0</v>
      </c>
      <c r="AE12" s="148">
        <f>IF(AE$3&gt;=$C12,IF(AE$3&lt;=$C12+$D12-1,VLOOKUP((AE$3-$C12+1)/$D12,Profile!$B$2:$C$250,2)*($E12-$G11)-(IF(AD$3&gt;=$C12,IF(AD$3&lt;=$C12+$D12-1,VLOOKUP((AD$3-$C12+1)/$D12,Profile!$B$2:$C$250,2)*($E12-$G11),0),0)),0),0)</f>
        <v>0</v>
      </c>
      <c r="AF12" s="148">
        <f>IF(AF$3&gt;=$C12,IF(AF$3&lt;=$C12+$D12-1,VLOOKUP((AF$3-$C12+1)/$D12,Profile!$B$2:$C$250,2)*($E12-$G11)-(IF(AE$3&gt;=$C12,IF(AE$3&lt;=$C12+$D12-1,VLOOKUP((AE$3-$C12+1)/$D12,Profile!$B$2:$C$250,2)*($E12-$G11),0),0)),0),0)</f>
        <v>0</v>
      </c>
      <c r="AG12" s="148">
        <f>IF(AG$3&gt;=$C12,IF(AG$3&lt;=$C12+$D12-1,VLOOKUP((AG$3-$C12+1)/$D12,Profile!$B$2:$C$250,2)*($E12-$G11)-(IF(AF$3&gt;=$C12,IF(AF$3&lt;=$C12+$D12-1,VLOOKUP((AF$3-$C12+1)/$D12,Profile!$B$2:$C$250,2)*($E12-$G11),0),0)),0),0)</f>
        <v>0</v>
      </c>
      <c r="AH12" s="148">
        <f>IF(AH$3&gt;=$C12,IF(AH$3&lt;=$C12+$D12-1,VLOOKUP((AH$3-$C12+1)/$D12,Profile!$B$2:$C$250,2)*($E12-$G11)-(IF(AG$3&gt;=$C12,IF(AG$3&lt;=$C12+$D12-1,VLOOKUP((AG$3-$C12+1)/$D12,Profile!$B$2:$C$250,2)*($E12-$G11),0),0)),0),0)</f>
        <v>0</v>
      </c>
      <c r="AI12" s="148">
        <f>IF(AI$3&gt;=$C12,IF(AI$3&lt;=$C12+$D12-1,VLOOKUP((AI$3-$C12+1)/$D12,Profile!$B$2:$C$250,2)*($E12-$G11)-(IF(AH$3&gt;=$C12,IF(AH$3&lt;=$C12+$D12-1,VLOOKUP((AH$3-$C12+1)/$D12,Profile!$B$2:$C$250,2)*($E12-$G11),0),0)),0),0)</f>
        <v>0</v>
      </c>
      <c r="AJ12" s="148">
        <f>IF(AJ$3&gt;=$C12,IF(AJ$3&lt;=$C12+$D12-1,VLOOKUP((AJ$3-$C12+1)/$D12,Profile!$B$2:$C$250,2)*($E12-$G11)-(IF(AI$3&gt;=$C12,IF(AI$3&lt;=$C12+$D12-1,VLOOKUP((AI$3-$C12+1)/$D12,Profile!$B$2:$C$250,2)*($E12-$G11),0),0)),0),0)</f>
        <v>0</v>
      </c>
      <c r="AK12" s="148">
        <f>IF(AK$3&gt;=$C12,IF(AK$3&lt;=$C12+$D12-1,VLOOKUP((AK$3-$C12+1)/$D12,Profile!$B$2:$C$250,2)*($E12-$G11)-(IF(AJ$3&gt;=$C12,IF(AJ$3&lt;=$C12+$D12-1,VLOOKUP((AJ$3-$C12+1)/$D12,Profile!$B$2:$C$250,2)*($E12-$G11),0),0)),0),0)</f>
        <v>0</v>
      </c>
      <c r="AL12" s="148">
        <f>IF(AL$3&gt;=$C12,IF(AL$3&lt;=$C12+$D12-1,VLOOKUP((AL$3-$C12+1)/$D12,Profile!$B$2:$C$250,2)*($E12-$G11)-(IF(AK$3&gt;=$C12,IF(AK$3&lt;=$C12+$D12-1,VLOOKUP((AK$3-$C12+1)/$D12,Profile!$B$2:$C$250,2)*($E12-$G11),0),0)),0),0)</f>
        <v>0</v>
      </c>
      <c r="AM12" s="148">
        <f>IF(AM$3&gt;=$C12,IF(AM$3&lt;=$C12+$D12-1,VLOOKUP((AM$3-$C12+1)/$D12,Profile!$B$2:$C$250,2)*($E12-$G11)-(IF(AL$3&gt;=$C12,IF(AL$3&lt;=$C12+$D12-1,VLOOKUP((AL$3-$C12+1)/$D12,Profile!$B$2:$C$250,2)*($E12-$G11),0),0)),0),0)</f>
        <v>0</v>
      </c>
      <c r="AN12" s="148">
        <f>IF(AN$3&gt;=$C12,IF(AN$3&lt;=$C12+$D12-1,VLOOKUP((AN$3-$C12+1)/$D12,Profile!$B$2:$C$250,2)*($E12-$G11)-(IF(AM$3&gt;=$C12,IF(AM$3&lt;=$C12+$D12-1,VLOOKUP((AM$3-$C12+1)/$D12,Profile!$B$2:$C$250,2)*($E12-$G11),0),0)),0),0)</f>
        <v>0</v>
      </c>
      <c r="AO12" s="148">
        <f>IF(AO$3&gt;=$C12,IF(AO$3&lt;=$C12+$D12-1,VLOOKUP((AO$3-$C12+1)/$D12,Profile!$B$2:$C$250,2)*($E12-$G11)-(IF(AN$3&gt;=$C12,IF(AN$3&lt;=$C12+$D12-1,VLOOKUP((AN$3-$C12+1)/$D12,Profile!$B$2:$C$250,2)*($E12-$G11),0),0)),0),0)</f>
        <v>0</v>
      </c>
      <c r="AP12" s="148">
        <f>IF(AP$3&gt;=$C12,IF(AP$3&lt;=$C12+$D12-1,VLOOKUP((AP$3-$C12+1)/$D12,Profile!$B$2:$C$250,2)*($E12-$G11)-(IF(AO$3&gt;=$C12,IF(AO$3&lt;=$C12+$D12-1,VLOOKUP((AO$3-$C12+1)/$D12,Profile!$B$2:$C$250,2)*($E12-$G11),0),0)),0),0)</f>
        <v>0</v>
      </c>
      <c r="AQ12" s="148">
        <f>IF(AQ$3&gt;=$C12,IF(AQ$3&lt;=$C12+$D12-1,VLOOKUP((AQ$3-$C12+1)/$D12,Profile!$B$2:$C$250,2)*($E12-$G11)-(IF(AP$3&gt;=$C12,IF(AP$3&lt;=$C12+$D12-1,VLOOKUP((AP$3-$C12+1)/$D12,Profile!$B$2:$C$250,2)*($E12-$G11),0),0)),0),0)</f>
        <v>0</v>
      </c>
      <c r="AR12" s="148">
        <f>IF(AR$3&gt;=$C12,IF(AR$3&lt;=$C12+$D12-1,VLOOKUP((AR$3-$C12+1)/$D12,Profile!$B$2:$C$250,2)*($E12-$G11)-(IF(AQ$3&gt;=$C12,IF(AQ$3&lt;=$C12+$D12-1,VLOOKUP((AQ$3-$C12+1)/$D12,Profile!$B$2:$C$250,2)*($E12-$G11),0),0)),0),0)</f>
        <v>0</v>
      </c>
      <c r="AS12" s="148">
        <f>IF(AS$3&gt;=$C12,IF(AS$3&lt;=$C12+$D12-1,VLOOKUP((AS$3-$C12+1)/$D12,Profile!$B$2:$C$250,2)*($E12-$G11)-(IF(AR$3&gt;=$C12,IF(AR$3&lt;=$C12+$D12-1,VLOOKUP((AR$3-$C12+1)/$D12,Profile!$B$2:$C$250,2)*($E12-$G11),0),0)),0),0)</f>
        <v>0</v>
      </c>
      <c r="AT12" s="148">
        <f>IF(AT$3&gt;=$C12,IF(AT$3&lt;=$C12+$D12-1,VLOOKUP((AT$3-$C12+1)/$D12,Profile!$B$2:$C$250,2)*($E12-$G11)-(IF(AS$3&gt;=$C12,IF(AS$3&lt;=$C12+$D12-1,VLOOKUP((AS$3-$C12+1)/$D12,Profile!$B$2:$C$250,2)*($E12-$G11),0),0)),0),0)</f>
        <v>0</v>
      </c>
      <c r="AU12" s="148">
        <f>IF(AU$3&gt;=$C12,IF(AU$3&lt;=$C12+$D12-1,VLOOKUP((AU$3-$C12+1)/$D12,Profile!$B$2:$C$250,2)*($E12-$G11)-(IF(AT$3&gt;=$C12,IF(AT$3&lt;=$C12+$D12-1,VLOOKUP((AT$3-$C12+1)/$D12,Profile!$B$2:$C$250,2)*($E12-$G11),0),0)),0),0)</f>
        <v>0</v>
      </c>
      <c r="AV12" s="148">
        <f>IF(AV$3&gt;=$C12,IF(AV$3&lt;=$C12+$D12-1,VLOOKUP((AV$3-$C12+1)/$D12,Profile!$B$2:$C$250,2)*($E12-$G11)-(IF(AU$3&gt;=$C12,IF(AU$3&lt;=$C12+$D12-1,VLOOKUP((AU$3-$C12+1)/$D12,Profile!$B$2:$C$250,2)*($E12-$G11),0),0)),0),0)</f>
        <v>0</v>
      </c>
      <c r="AW12" s="148">
        <f>IF(AW$3&gt;=$C12,IF(AW$3&lt;=$C12+$D12-1,VLOOKUP((AW$3-$C12+1)/$D12,Profile!$B$2:$C$250,2)*($E12-$G11)-(IF(AV$3&gt;=$C12,IF(AV$3&lt;=$C12+$D12-1,VLOOKUP((AV$3-$C12+1)/$D12,Profile!$B$2:$C$250,2)*($E12-$G11),0),0)),0),0)</f>
        <v>0</v>
      </c>
      <c r="AX12" s="148">
        <f>IF(AX$3&gt;=$C12,IF(AX$3&lt;=$C12+$D12-1,VLOOKUP((AX$3-$C12+1)/$D12,Profile!$B$2:$C$250,2)*($E12-$G11)-(IF(AW$3&gt;=$C12,IF(AW$3&lt;=$C12+$D12-1,VLOOKUP((AW$3-$C12+1)/$D12,Profile!$B$2:$C$250,2)*($E12-$G11),0),0)),0),0)</f>
        <v>0</v>
      </c>
      <c r="AY12" s="148">
        <f>IF(AY$3&gt;=$C12,IF(AY$3&lt;=$C12+$D12-1,VLOOKUP((AY$3-$C12+1)/$D12,Profile!$B$2:$C$250,2)*($E12-$G11)-(IF(AX$3&gt;=$C12,IF(AX$3&lt;=$C12+$D12-1,VLOOKUP((AX$3-$C12+1)/$D12,Profile!$B$2:$C$250,2)*($E12-$G11),0),0)),0),0)</f>
        <v>0</v>
      </c>
      <c r="AZ12" s="148">
        <f>IF(AZ$3&gt;=$C12,IF(AZ$3&lt;=$C12+$D12-1,VLOOKUP((AZ$3-$C12+1)/$D12,Profile!$B$2:$C$250,2)*($E12-$G11)-(IF(AY$3&gt;=$C12,IF(AY$3&lt;=$C12+$D12-1,VLOOKUP((AY$3-$C12+1)/$D12,Profile!$B$2:$C$250,2)*($E12-$G11),0),0)),0),0)</f>
        <v>0</v>
      </c>
      <c r="BA12" s="148">
        <f>IF(BA$3&gt;=$C12,IF(BA$3&lt;=$C12+$D12-1,VLOOKUP((BA$3-$C12+1)/$D12,Profile!$B$2:$C$250,2)*($E12-$G11)-(IF(AZ$3&gt;=$C12,IF(AZ$3&lt;=$C12+$D12-1,VLOOKUP((AZ$3-$C12+1)/$D12,Profile!$B$2:$C$250,2)*($E12-$G11),0),0)),0),0)</f>
        <v>0</v>
      </c>
      <c r="BB12" s="148">
        <f>IF(BB$3&gt;=$C12,IF(BB$3&lt;=$C12+$D12-1,VLOOKUP((BB$3-$C12+1)/$D12,Profile!$B$2:$C$250,2)*($E12-$G11)-(IF(BA$3&gt;=$C12,IF(BA$3&lt;=$C12+$D12-1,VLOOKUP((BA$3-$C12+1)/$D12,Profile!$B$2:$C$250,2)*($E12-$G11),0),0)),0),0)</f>
        <v>0</v>
      </c>
      <c r="BC12" s="148">
        <f>IF(BC$3&gt;=$C12,IF(BC$3&lt;=$C12+$D12-1,VLOOKUP((BC$3-$C12+1)/$D12,Profile!$B$2:$C$250,2)*($E12-$G11)-(IF(BB$3&gt;=$C12,IF(BB$3&lt;=$C12+$D12-1,VLOOKUP((BB$3-$C12+1)/$D12,Profile!$B$2:$C$250,2)*($E12-$G11),0),0)),0),0)</f>
        <v>0</v>
      </c>
      <c r="BD12" s="148">
        <f>IF(BD$3&gt;=$C12,IF(BD$3&lt;=$C12+$D12-1,VLOOKUP((BD$3-$C12+1)/$D12,Profile!$B$2:$C$250,2)*($E12-$G11)-(IF(BC$3&gt;=$C12,IF(BC$3&lt;=$C12+$D12-1,VLOOKUP((BC$3-$C12+1)/$D12,Profile!$B$2:$C$250,2)*($E12-$G11),0),0)),0),0)</f>
        <v>0</v>
      </c>
      <c r="BE12" s="148">
        <f>IF(BE$3&gt;=$C12,IF(BE$3&lt;=$C12+$D12-1,VLOOKUP((BE$3-$C12+1)/$D12,Profile!$B$2:$C$250,2)*($E12-$G11)-(IF(BD$3&gt;=$C12,IF(BD$3&lt;=$C12+$D12-1,VLOOKUP((BD$3-$C12+1)/$D12,Profile!$B$2:$C$250,2)*($E12-$G11),0),0)),0),0)</f>
        <v>0</v>
      </c>
      <c r="BF12" s="148">
        <f>IF(BF$3&gt;=$C12,IF(BF$3&lt;=$C12+$D12-1,VLOOKUP((BF$3-$C12+1)/$D12,Profile!$B$2:$C$250,2)*($E12-$G11)-(IF(BE$3&gt;=$C12,IF(BE$3&lt;=$C12+$D12-1,VLOOKUP((BE$3-$C12+1)/$D12,Profile!$B$2:$C$250,2)*($E12-$G11),0),0)),0),0)</f>
        <v>0</v>
      </c>
      <c r="BG12" s="148">
        <f>IF(BG$3&gt;=$C12,IF(BG$3&lt;=$C12+$D12-1,VLOOKUP((BG$3-$C12+1)/$D12,Profile!$B$2:$C$250,2)*($E12-$G11)-(IF(BF$3&gt;=$C12,IF(BF$3&lt;=$C12+$D12-1,VLOOKUP((BF$3-$C12+1)/$D12,Profile!$B$2:$C$250,2)*($E12-$G11),0),0)),0),0)</f>
        <v>0</v>
      </c>
      <c r="BH12" s="148">
        <f>IF(BH$3&gt;=$C12,IF(BH$3&lt;=$C12+$D12-1,VLOOKUP((BH$3-$C12+1)/$D12,Profile!$B$2:$C$250,2)*($E12-$G11)-(IF(BG$3&gt;=$C12,IF(BG$3&lt;=$C12+$D12-1,VLOOKUP((BG$3-$C12+1)/$D12,Profile!$B$2:$C$250,2)*($E12-$G11),0),0)),0),0)</f>
        <v>0</v>
      </c>
      <c r="BI12" s="148">
        <f>IF(BI$3&gt;=$C12,IF(BI$3&lt;=$C12+$D12-1,VLOOKUP((BI$3-$C12+1)/$D12,Profile!$B$2:$C$250,2)*($E12-$G11)-(IF(BH$3&gt;=$C12,IF(BH$3&lt;=$C12+$D12-1,VLOOKUP((BH$3-$C12+1)/$D12,Profile!$B$2:$C$250,2)*($E12-$G11),0),0)),0),0)</f>
        <v>0</v>
      </c>
      <c r="BJ12" s="148">
        <f>IF(BJ$3&gt;=$C12,IF(BJ$3&lt;=$C12+$D12-1,VLOOKUP((BJ$3-$C12+1)/$D12,Profile!$B$2:$C$250,2)*($E12-$G11)-(IF(BI$3&gt;=$C12,IF(BI$3&lt;=$C12+$D12-1,VLOOKUP((BI$3-$C12+1)/$D12,Profile!$B$2:$C$250,2)*($E12-$G11),0),0)),0),0)</f>
        <v>0</v>
      </c>
      <c r="BK12" s="148">
        <f>IF(BK$3&gt;=$C12,IF(BK$3&lt;=$C12+$D12-1,VLOOKUP((BK$3-$C12+1)/$D12,Profile!$B$2:$C$250,2)*($E12-$G11)-(IF(BJ$3&gt;=$C12,IF(BJ$3&lt;=$C12+$D12-1,VLOOKUP((BJ$3-$C12+1)/$D12,Profile!$B$2:$C$250,2)*($E12-$G11),0),0)),0),0)</f>
        <v>0</v>
      </c>
      <c r="BL12" s="148">
        <f>IF(BL$3&gt;=$C12,IF(BL$3&lt;=$C12+$D12-1,VLOOKUP((BL$3-$C12+1)/$D12,Profile!$B$2:$C$250,2)*($E12-$G11)-(IF(BK$3&gt;=$C12,IF(BK$3&lt;=$C12+$D12-1,VLOOKUP((BK$3-$C12+1)/$D12,Profile!$B$2:$C$250,2)*($E12-$G11),0),0)),0),0)</f>
        <v>0</v>
      </c>
      <c r="BM12" s="148">
        <f>IF(BM$3&gt;=$C12,IF(BM$3&lt;=$C12+$D12-1,VLOOKUP((BM$3-$C12+1)/$D12,Profile!$B$2:$C$250,2)*($E12-$G11)-(IF(BL$3&gt;=$C12,IF(BL$3&lt;=$C12+$D12-1,VLOOKUP((BL$3-$C12+1)/$D12,Profile!$B$2:$C$250,2)*($E12-$G11),0),0)),0),0)</f>
        <v>0</v>
      </c>
      <c r="BN12" s="148">
        <f>IF(BN$3&gt;=$C12,IF(BN$3&lt;=$C12+$D12-1,VLOOKUP((BN$3-$C12+1)/$D12,Profile!$B$2:$C$250,2)*($E12-$G11)-(IF(BM$3&gt;=$C12,IF(BM$3&lt;=$C12+$D12-1,VLOOKUP((BM$3-$C12+1)/$D12,Profile!$B$2:$C$250,2)*($E12-$G11),0),0)),0),0)</f>
        <v>0</v>
      </c>
      <c r="BO12" s="148">
        <f>IF(BO$3&gt;=$C12,IF(BO$3&lt;=$C12+$D12-1,VLOOKUP((BO$3-$C12+1)/$D12,Profile!$B$2:$C$250,2)*($E12-$G11)-(IF(BN$3&gt;=$C12,IF(BN$3&lt;=$C12+$D12-1,VLOOKUP((BN$3-$C12+1)/$D12,Profile!$B$2:$C$250,2)*($E12-$G11),0),0)),0),0)</f>
        <v>0</v>
      </c>
      <c r="BP12" s="148">
        <f>IF(BP$3&gt;=$C12,IF(BP$3&lt;=$C12+$D12-1,VLOOKUP((BP$3-$C12+1)/$D12,Profile!$B$2:$C$250,2)*($E12-$G11)-(IF(BO$3&gt;=$C12,IF(BO$3&lt;=$C12+$D12-1,VLOOKUP((BO$3-$C12+1)/$D12,Profile!$B$2:$C$250,2)*($E12-$G11),0),0)),0),0)</f>
        <v>0</v>
      </c>
      <c r="BQ12" s="148">
        <f>IF(BQ$3&gt;=$C12,IF(BQ$3&lt;=$C12+$D12-1,VLOOKUP((BQ$3-$C12+1)/$D12,Profile!$B$2:$C$250,2)*($E12-$G11)-(IF(BP$3&gt;=$C12,IF(BP$3&lt;=$C12+$D12-1,VLOOKUP((BP$3-$C12+1)/$D12,Profile!$B$2:$C$250,2)*($E12-$G11),0),0)),0),0)</f>
        <v>0</v>
      </c>
      <c r="BR12" s="148">
        <f>IF(BR$3&gt;=$C12,IF(BR$3&lt;=$C12+$D12-1,VLOOKUP((BR$3-$C12+1)/$D12,Profile!$B$2:$C$250,2)*($E12-$G11)-(IF(BQ$3&gt;=$C12,IF(BQ$3&lt;=$C12+$D12-1,VLOOKUP((BQ$3-$C12+1)/$D12,Profile!$B$2:$C$250,2)*($E12-$G11),0),0)),0),0)</f>
        <v>0</v>
      </c>
      <c r="BS12" s="148">
        <f>IF(BS$3&gt;=$C12,IF(BS$3&lt;=$C12+$D12-1,VLOOKUP((BS$3-$C12+1)/$D12,Profile!$B$2:$C$250,2)*($E12-$G11)-(IF(BR$3&gt;=$C12,IF(BR$3&lt;=$C12+$D12-1,VLOOKUP((BR$3-$C12+1)/$D12,Profile!$B$2:$C$250,2)*($E12-$G11),0),0)),0),0)</f>
        <v>0</v>
      </c>
      <c r="BT12" s="148">
        <f>IF(BT$3&gt;=$C12,IF(BT$3&lt;=$C12+$D12-1,VLOOKUP((BT$3-$C12+1)/$D12,Profile!$B$2:$C$250,2)*($E12-$G11)-(IF(BS$3&gt;=$C12,IF(BS$3&lt;=$C12+$D12-1,VLOOKUP((BS$3-$C12+1)/$D12,Profile!$B$2:$C$250,2)*($E12-$G11),0),0)),0),0)</f>
        <v>0</v>
      </c>
    </row>
    <row r="13" spans="1:72">
      <c r="A13" s="131"/>
      <c r="C13" s="131"/>
      <c r="D13" s="153"/>
      <c r="E13" s="149"/>
      <c r="F13" s="142" t="s">
        <v>31</v>
      </c>
      <c r="G13" s="148">
        <f>SUM(H13:GA13)</f>
        <v>0</v>
      </c>
      <c r="H13" s="148">
        <f t="shared" ref="H13:AM13" si="6">+H11+H12</f>
        <v>0</v>
      </c>
      <c r="I13" s="148">
        <f t="shared" si="6"/>
        <v>0</v>
      </c>
      <c r="J13" s="148">
        <f t="shared" si="6"/>
        <v>0</v>
      </c>
      <c r="K13" s="148">
        <f t="shared" si="6"/>
        <v>0</v>
      </c>
      <c r="L13" s="148">
        <f t="shared" si="6"/>
        <v>0</v>
      </c>
      <c r="M13" s="148">
        <f t="shared" si="6"/>
        <v>0</v>
      </c>
      <c r="N13" s="148">
        <f t="shared" si="6"/>
        <v>0</v>
      </c>
      <c r="O13" s="148">
        <f t="shared" si="6"/>
        <v>0</v>
      </c>
      <c r="P13" s="148">
        <f t="shared" si="6"/>
        <v>0</v>
      </c>
      <c r="Q13" s="148">
        <f t="shared" si="6"/>
        <v>0</v>
      </c>
      <c r="R13" s="148">
        <f t="shared" si="6"/>
        <v>0</v>
      </c>
      <c r="S13" s="148">
        <f t="shared" si="6"/>
        <v>0</v>
      </c>
      <c r="T13" s="148">
        <f t="shared" si="6"/>
        <v>0</v>
      </c>
      <c r="U13" s="148">
        <f t="shared" si="6"/>
        <v>0</v>
      </c>
      <c r="V13" s="148">
        <f t="shared" si="6"/>
        <v>0</v>
      </c>
      <c r="W13" s="148">
        <f t="shared" si="6"/>
        <v>0</v>
      </c>
      <c r="X13" s="148">
        <f t="shared" si="6"/>
        <v>0</v>
      </c>
      <c r="Y13" s="148">
        <f t="shared" si="6"/>
        <v>0</v>
      </c>
      <c r="Z13" s="148">
        <f t="shared" si="6"/>
        <v>0</v>
      </c>
      <c r="AA13" s="148">
        <f t="shared" si="6"/>
        <v>0</v>
      </c>
      <c r="AB13" s="148">
        <f t="shared" si="6"/>
        <v>0</v>
      </c>
      <c r="AC13" s="148">
        <f t="shared" si="6"/>
        <v>0</v>
      </c>
      <c r="AD13" s="148">
        <f t="shared" si="6"/>
        <v>0</v>
      </c>
      <c r="AE13" s="148">
        <f t="shared" si="6"/>
        <v>0</v>
      </c>
      <c r="AF13" s="148">
        <f t="shared" si="6"/>
        <v>0</v>
      </c>
      <c r="AG13" s="148">
        <f t="shared" si="6"/>
        <v>0</v>
      </c>
      <c r="AH13" s="148">
        <f t="shared" si="6"/>
        <v>0</v>
      </c>
      <c r="AI13" s="148">
        <f t="shared" si="6"/>
        <v>0</v>
      </c>
      <c r="AJ13" s="148">
        <f t="shared" si="6"/>
        <v>0</v>
      </c>
      <c r="AK13" s="148">
        <f t="shared" si="6"/>
        <v>0</v>
      </c>
      <c r="AL13" s="148">
        <f t="shared" si="6"/>
        <v>0</v>
      </c>
      <c r="AM13" s="148">
        <f t="shared" si="6"/>
        <v>0</v>
      </c>
      <c r="AN13" s="148">
        <f t="shared" ref="AN13:BS13" si="7">+AN11+AN12</f>
        <v>0</v>
      </c>
      <c r="AO13" s="148">
        <f t="shared" si="7"/>
        <v>0</v>
      </c>
      <c r="AP13" s="148">
        <f t="shared" si="7"/>
        <v>0</v>
      </c>
      <c r="AQ13" s="148">
        <f t="shared" si="7"/>
        <v>0</v>
      </c>
      <c r="AR13" s="148">
        <f t="shared" si="7"/>
        <v>0</v>
      </c>
      <c r="AS13" s="148">
        <f t="shared" si="7"/>
        <v>0</v>
      </c>
      <c r="AT13" s="148">
        <f t="shared" si="7"/>
        <v>0</v>
      </c>
      <c r="AU13" s="148">
        <f t="shared" si="7"/>
        <v>0</v>
      </c>
      <c r="AV13" s="148">
        <f t="shared" si="7"/>
        <v>0</v>
      </c>
      <c r="AW13" s="148">
        <f t="shared" si="7"/>
        <v>0</v>
      </c>
      <c r="AX13" s="148">
        <f t="shared" si="7"/>
        <v>0</v>
      </c>
      <c r="AY13" s="148">
        <f t="shared" si="7"/>
        <v>0</v>
      </c>
      <c r="AZ13" s="148">
        <f t="shared" si="7"/>
        <v>0</v>
      </c>
      <c r="BA13" s="148">
        <f t="shared" si="7"/>
        <v>0</v>
      </c>
      <c r="BB13" s="148">
        <f t="shared" si="7"/>
        <v>0</v>
      </c>
      <c r="BC13" s="148">
        <f t="shared" si="7"/>
        <v>0</v>
      </c>
      <c r="BD13" s="148">
        <f t="shared" si="7"/>
        <v>0</v>
      </c>
      <c r="BE13" s="148">
        <f t="shared" si="7"/>
        <v>0</v>
      </c>
      <c r="BF13" s="148">
        <f t="shared" si="7"/>
        <v>0</v>
      </c>
      <c r="BG13" s="148">
        <f t="shared" si="7"/>
        <v>0</v>
      </c>
      <c r="BH13" s="148">
        <f t="shared" si="7"/>
        <v>0</v>
      </c>
      <c r="BI13" s="148">
        <f t="shared" si="7"/>
        <v>0</v>
      </c>
      <c r="BJ13" s="148">
        <f t="shared" si="7"/>
        <v>0</v>
      </c>
      <c r="BK13" s="148">
        <f t="shared" si="7"/>
        <v>0</v>
      </c>
      <c r="BL13" s="148">
        <f t="shared" si="7"/>
        <v>0</v>
      </c>
      <c r="BM13" s="148">
        <f t="shared" si="7"/>
        <v>0</v>
      </c>
      <c r="BN13" s="148">
        <f t="shared" si="7"/>
        <v>0</v>
      </c>
      <c r="BO13" s="148">
        <f t="shared" si="7"/>
        <v>0</v>
      </c>
      <c r="BP13" s="148">
        <f t="shared" si="7"/>
        <v>0</v>
      </c>
      <c r="BQ13" s="148">
        <f t="shared" si="7"/>
        <v>0</v>
      </c>
      <c r="BR13" s="148">
        <f t="shared" si="7"/>
        <v>0</v>
      </c>
      <c r="BS13" s="148">
        <f t="shared" si="7"/>
        <v>0</v>
      </c>
      <c r="BT13" s="148">
        <f>+BT11+BT12</f>
        <v>0</v>
      </c>
    </row>
    <row r="14" spans="1:72">
      <c r="A14" s="131"/>
      <c r="C14" s="131"/>
      <c r="D14" s="149"/>
      <c r="F14" s="142" t="s">
        <v>36</v>
      </c>
      <c r="G14" s="148"/>
      <c r="H14" s="148">
        <f>+H13</f>
        <v>0</v>
      </c>
      <c r="I14" s="148">
        <f t="shared" ref="I14:AN14" si="8">+I13+H14</f>
        <v>0</v>
      </c>
      <c r="J14" s="148">
        <f t="shared" si="8"/>
        <v>0</v>
      </c>
      <c r="K14" s="148">
        <f t="shared" si="8"/>
        <v>0</v>
      </c>
      <c r="L14" s="148">
        <f t="shared" si="8"/>
        <v>0</v>
      </c>
      <c r="M14" s="148">
        <f t="shared" si="8"/>
        <v>0</v>
      </c>
      <c r="N14" s="148">
        <f t="shared" si="8"/>
        <v>0</v>
      </c>
      <c r="O14" s="148">
        <f t="shared" si="8"/>
        <v>0</v>
      </c>
      <c r="P14" s="148">
        <f t="shared" si="8"/>
        <v>0</v>
      </c>
      <c r="Q14" s="148">
        <f t="shared" si="8"/>
        <v>0</v>
      </c>
      <c r="R14" s="148">
        <f t="shared" si="8"/>
        <v>0</v>
      </c>
      <c r="S14" s="148">
        <f t="shared" si="8"/>
        <v>0</v>
      </c>
      <c r="T14" s="148">
        <f t="shared" si="8"/>
        <v>0</v>
      </c>
      <c r="U14" s="148">
        <f t="shared" si="8"/>
        <v>0</v>
      </c>
      <c r="V14" s="148">
        <f t="shared" si="8"/>
        <v>0</v>
      </c>
      <c r="W14" s="148">
        <f t="shared" si="8"/>
        <v>0</v>
      </c>
      <c r="X14" s="148">
        <f t="shared" si="8"/>
        <v>0</v>
      </c>
      <c r="Y14" s="148">
        <f t="shared" si="8"/>
        <v>0</v>
      </c>
      <c r="Z14" s="148">
        <f t="shared" si="8"/>
        <v>0</v>
      </c>
      <c r="AA14" s="148">
        <f t="shared" si="8"/>
        <v>0</v>
      </c>
      <c r="AB14" s="148">
        <f t="shared" si="8"/>
        <v>0</v>
      </c>
      <c r="AC14" s="148">
        <f t="shared" si="8"/>
        <v>0</v>
      </c>
      <c r="AD14" s="148">
        <f t="shared" si="8"/>
        <v>0</v>
      </c>
      <c r="AE14" s="148">
        <f t="shared" si="8"/>
        <v>0</v>
      </c>
      <c r="AF14" s="148">
        <f t="shared" si="8"/>
        <v>0</v>
      </c>
      <c r="AG14" s="148">
        <f t="shared" si="8"/>
        <v>0</v>
      </c>
      <c r="AH14" s="148">
        <f t="shared" si="8"/>
        <v>0</v>
      </c>
      <c r="AI14" s="148">
        <f t="shared" si="8"/>
        <v>0</v>
      </c>
      <c r="AJ14" s="148">
        <f t="shared" si="8"/>
        <v>0</v>
      </c>
      <c r="AK14" s="148">
        <f t="shared" si="8"/>
        <v>0</v>
      </c>
      <c r="AL14" s="148">
        <f t="shared" si="8"/>
        <v>0</v>
      </c>
      <c r="AM14" s="148">
        <f t="shared" si="8"/>
        <v>0</v>
      </c>
      <c r="AN14" s="148">
        <f t="shared" si="8"/>
        <v>0</v>
      </c>
      <c r="AO14" s="148">
        <f t="shared" ref="AO14:BT14" si="9">+AO13+AN14</f>
        <v>0</v>
      </c>
      <c r="AP14" s="148">
        <f t="shared" si="9"/>
        <v>0</v>
      </c>
      <c r="AQ14" s="148">
        <f t="shared" si="9"/>
        <v>0</v>
      </c>
      <c r="AR14" s="148">
        <f t="shared" si="9"/>
        <v>0</v>
      </c>
      <c r="AS14" s="148">
        <f t="shared" si="9"/>
        <v>0</v>
      </c>
      <c r="AT14" s="148">
        <f t="shared" si="9"/>
        <v>0</v>
      </c>
      <c r="AU14" s="148">
        <f t="shared" si="9"/>
        <v>0</v>
      </c>
      <c r="AV14" s="148">
        <f t="shared" si="9"/>
        <v>0</v>
      </c>
      <c r="AW14" s="148">
        <f t="shared" si="9"/>
        <v>0</v>
      </c>
      <c r="AX14" s="148">
        <f t="shared" si="9"/>
        <v>0</v>
      </c>
      <c r="AY14" s="148">
        <f t="shared" si="9"/>
        <v>0</v>
      </c>
      <c r="AZ14" s="148">
        <f t="shared" si="9"/>
        <v>0</v>
      </c>
      <c r="BA14" s="148">
        <f t="shared" si="9"/>
        <v>0</v>
      </c>
      <c r="BB14" s="148">
        <f t="shared" si="9"/>
        <v>0</v>
      </c>
      <c r="BC14" s="148">
        <f t="shared" si="9"/>
        <v>0</v>
      </c>
      <c r="BD14" s="148">
        <f t="shared" si="9"/>
        <v>0</v>
      </c>
      <c r="BE14" s="148">
        <f t="shared" si="9"/>
        <v>0</v>
      </c>
      <c r="BF14" s="148">
        <f t="shared" si="9"/>
        <v>0</v>
      </c>
      <c r="BG14" s="148">
        <f t="shared" si="9"/>
        <v>0</v>
      </c>
      <c r="BH14" s="148">
        <f t="shared" si="9"/>
        <v>0</v>
      </c>
      <c r="BI14" s="148">
        <f t="shared" si="9"/>
        <v>0</v>
      </c>
      <c r="BJ14" s="148">
        <f t="shared" si="9"/>
        <v>0</v>
      </c>
      <c r="BK14" s="148">
        <f t="shared" si="9"/>
        <v>0</v>
      </c>
      <c r="BL14" s="148">
        <f t="shared" si="9"/>
        <v>0</v>
      </c>
      <c r="BM14" s="148">
        <f t="shared" si="9"/>
        <v>0</v>
      </c>
      <c r="BN14" s="148">
        <f t="shared" si="9"/>
        <v>0</v>
      </c>
      <c r="BO14" s="148">
        <f t="shared" si="9"/>
        <v>0</v>
      </c>
      <c r="BP14" s="148">
        <f t="shared" si="9"/>
        <v>0</v>
      </c>
      <c r="BQ14" s="148">
        <f t="shared" si="9"/>
        <v>0</v>
      </c>
      <c r="BR14" s="148">
        <f t="shared" si="9"/>
        <v>0</v>
      </c>
      <c r="BS14" s="148">
        <f t="shared" si="9"/>
        <v>0</v>
      </c>
      <c r="BT14" s="148">
        <f t="shared" si="9"/>
        <v>0</v>
      </c>
    </row>
    <row r="15" spans="1:72" ht="1.9" customHeight="1">
      <c r="A15" s="131"/>
      <c r="C15" s="131"/>
      <c r="E15" s="149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</row>
    <row r="16" spans="1:72" s="131" customFormat="1">
      <c r="A16" s="131">
        <v>3</v>
      </c>
      <c r="B16" s="131" t="s">
        <v>38</v>
      </c>
      <c r="E16" s="149"/>
      <c r="F16" s="147" t="s">
        <v>34</v>
      </c>
      <c r="G16" s="148">
        <f>SUM(H16:GA16)</f>
        <v>0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</row>
    <row r="17" spans="1:72" ht="15">
      <c r="A17" s="131"/>
      <c r="B17" s="154"/>
      <c r="C17" s="150"/>
      <c r="D17" s="151"/>
      <c r="E17" s="152"/>
      <c r="F17" s="142" t="s">
        <v>35</v>
      </c>
      <c r="G17" s="148">
        <f>SUM(H17:GA17)</f>
        <v>0</v>
      </c>
      <c r="H17" s="148">
        <f>IF(H$3&gt;=$C17,IF(H$3&lt;=$C17+$D17-1,VLOOKUP((H$3-$C17+1)/$D17,Profile!$B$2:$C$250,2)*($E17-$G16)-(IF(G$3&gt;=$C17,IF(G$3&lt;=$C17+$D17-1,VLOOKUP((G$3-$C17+1)/$D17,Profile!$B$2:$C$250,2)*($E17-$G16),0),0)),0),0)</f>
        <v>0</v>
      </c>
      <c r="I17" s="148">
        <f>IF(I$3&gt;=$C17,IF(I$3&lt;=$C17+$D17-1,VLOOKUP((I$3-$C17+1)/$D17,Profile!$B$2:$C$250,2)*($E17-$G16)-(IF(H$3&gt;=$C17,IF(H$3&lt;=$C17+$D17-1,VLOOKUP((H$3-$C17+1)/$D17,Profile!$B$2:$C$250,2)*($E17-$G16),0),0)),0),0)</f>
        <v>0</v>
      </c>
      <c r="J17" s="148">
        <f>IF(J$3&gt;=$C17,IF(J$3&lt;=$C17+$D17-1,VLOOKUP((J$3-$C17+1)/$D17,Profile!$B$2:$C$250,2)*($E17-$G16)-(IF(I$3&gt;=$C17,IF(I$3&lt;=$C17+$D17-1,VLOOKUP((I$3-$C17+1)/$D17,Profile!$B$2:$C$250,2)*($E17-$G16),0),0)),0),0)</f>
        <v>0</v>
      </c>
      <c r="K17" s="148">
        <f>IF(K$3&gt;=$C17,IF(K$3&lt;=$C17+$D17-1,VLOOKUP((K$3-$C17+1)/$D17,Profile!$B$2:$C$250,2)*($E17-$G16)-(IF(J$3&gt;=$C17,IF(J$3&lt;=$C17+$D17-1,VLOOKUP((J$3-$C17+1)/$D17,Profile!$B$2:$C$250,2)*($E17-$G16),0),0)),0),0)</f>
        <v>0</v>
      </c>
      <c r="L17" s="148">
        <f>IF(L$3&gt;=$C17,IF(L$3&lt;=$C17+$D17-1,VLOOKUP((L$3-$C17+1)/$D17,Profile!$B$2:$C$250,2)*($E17-$G16)-(IF(K$3&gt;=$C17,IF(K$3&lt;=$C17+$D17-1,VLOOKUP((K$3-$C17+1)/$D17,Profile!$B$2:$C$250,2)*($E17-$G16),0),0)),0),0)</f>
        <v>0</v>
      </c>
      <c r="M17" s="148">
        <f>IF(M$3&gt;=$C17,IF(M$3&lt;=$C17+$D17-1,VLOOKUP((M$3-$C17+1)/$D17,Profile!$B$2:$C$250,2)*($E17-$G16)-(IF(L$3&gt;=$C17,IF(L$3&lt;=$C17+$D17-1,VLOOKUP((L$3-$C17+1)/$D17,Profile!$B$2:$C$250,2)*($E17-$G16),0),0)),0),0)</f>
        <v>0</v>
      </c>
      <c r="N17" s="148">
        <f>IF(N$3&gt;=$C17,IF(N$3&lt;=$C17+$D17-1,VLOOKUP((N$3-$C17+1)/$D17,Profile!$B$2:$C$250,2)*($E17-$G16)-(IF(M$3&gt;=$C17,IF(M$3&lt;=$C17+$D17-1,VLOOKUP((M$3-$C17+1)/$D17,Profile!$B$2:$C$250,2)*($E17-$G16),0),0)),0),0)</f>
        <v>0</v>
      </c>
      <c r="O17" s="148">
        <f>IF(O$3&gt;=$C17,IF(O$3&lt;=$C17+$D17-1,VLOOKUP((O$3-$C17+1)/$D17,Profile!$B$2:$C$250,2)*($E17-$G16)-(IF(N$3&gt;=$C17,IF(N$3&lt;=$C17+$D17-1,VLOOKUP((N$3-$C17+1)/$D17,Profile!$B$2:$C$250,2)*($E17-$G16),0),0)),0),0)</f>
        <v>0</v>
      </c>
      <c r="P17" s="148">
        <f>IF(P$3&gt;=$C17,IF(P$3&lt;=$C17+$D17-1,VLOOKUP((P$3-$C17+1)/$D17,Profile!$B$2:$C$250,2)*($E17-$G16)-(IF(O$3&gt;=$C17,IF(O$3&lt;=$C17+$D17-1,VLOOKUP((O$3-$C17+1)/$D17,Profile!$B$2:$C$250,2)*($E17-$G16),0),0)),0),0)</f>
        <v>0</v>
      </c>
      <c r="Q17" s="148">
        <f>IF(Q$3&gt;=$C17,IF(Q$3&lt;=$C17+$D17-1,VLOOKUP((Q$3-$C17+1)/$D17,Profile!$B$2:$C$250,2)*($E17-$G16)-(IF(P$3&gt;=$C17,IF(P$3&lt;=$C17+$D17-1,VLOOKUP((P$3-$C17+1)/$D17,Profile!$B$2:$C$250,2)*($E17-$G16),0),0)),0),0)</f>
        <v>0</v>
      </c>
      <c r="R17" s="148">
        <f>IF(R$3&gt;=$C17,IF(R$3&lt;=$C17+$D17-1,VLOOKUP((R$3-$C17+1)/$D17,Profile!$B$2:$C$250,2)*($E17-$G16)-(IF(Q$3&gt;=$C17,IF(Q$3&lt;=$C17+$D17-1,VLOOKUP((Q$3-$C17+1)/$D17,Profile!$B$2:$C$250,2)*($E17-$G16),0),0)),0),0)</f>
        <v>0</v>
      </c>
      <c r="S17" s="148">
        <f>IF(S$3&gt;=$C17,IF(S$3&lt;=$C17+$D17-1,VLOOKUP((S$3-$C17+1)/$D17,Profile!$B$2:$C$250,2)*($E17-$G16)-(IF(R$3&gt;=$C17,IF(R$3&lt;=$C17+$D17-1,VLOOKUP((R$3-$C17+1)/$D17,Profile!$B$2:$C$250,2)*($E17-$G16),0),0)),0),0)</f>
        <v>0</v>
      </c>
      <c r="T17" s="148">
        <f>IF(T$3&gt;=$C17,IF(T$3&lt;=$C17+$D17-1,VLOOKUP((T$3-$C17+1)/$D17,Profile!$B$2:$C$250,2)*($E17-$G16)-(IF(S$3&gt;=$C17,IF(S$3&lt;=$C17+$D17-1,VLOOKUP((S$3-$C17+1)/$D17,Profile!$B$2:$C$250,2)*($E17-$G16),0),0)),0),0)</f>
        <v>0</v>
      </c>
      <c r="U17" s="148">
        <f>IF(U$3&gt;=$C17,IF(U$3&lt;=$C17+$D17-1,VLOOKUP((U$3-$C17+1)/$D17,Profile!$B$2:$C$250,2)*($E17-$G16)-(IF(T$3&gt;=$C17,IF(T$3&lt;=$C17+$D17-1,VLOOKUP((T$3-$C17+1)/$D17,Profile!$B$2:$C$250,2)*($E17-$G16),0),0)),0),0)</f>
        <v>0</v>
      </c>
      <c r="V17" s="148">
        <f>IF(V$3&gt;=$C17,IF(V$3&lt;=$C17+$D17-1,VLOOKUP((V$3-$C17+1)/$D17,Profile!$B$2:$C$250,2)*($E17-$G16)-(IF(U$3&gt;=$C17,IF(U$3&lt;=$C17+$D17-1,VLOOKUP((U$3-$C17+1)/$D17,Profile!$B$2:$C$250,2)*($E17-$G16),0),0)),0),0)</f>
        <v>0</v>
      </c>
      <c r="W17" s="148">
        <f>IF(W$3&gt;=$C17,IF(W$3&lt;=$C17+$D17-1,VLOOKUP((W$3-$C17+1)/$D17,Profile!$B$2:$C$250,2)*($E17-$G16)-(IF(V$3&gt;=$C17,IF(V$3&lt;=$C17+$D17-1,VLOOKUP((V$3-$C17+1)/$D17,Profile!$B$2:$C$250,2)*($E17-$G16),0),0)),0),0)</f>
        <v>0</v>
      </c>
      <c r="X17" s="148">
        <f>IF(X$3&gt;=$C17,IF(X$3&lt;=$C17+$D17-1,VLOOKUP((X$3-$C17+1)/$D17,Profile!$B$2:$C$250,2)*($E17-$G16)-(IF(W$3&gt;=$C17,IF(W$3&lt;=$C17+$D17-1,VLOOKUP((W$3-$C17+1)/$D17,Profile!$B$2:$C$250,2)*($E17-$G16),0),0)),0),0)</f>
        <v>0</v>
      </c>
      <c r="Y17" s="148">
        <f>IF(Y$3&gt;=$C17,IF(Y$3&lt;=$C17+$D17-1,VLOOKUP((Y$3-$C17+1)/$D17,Profile!$B$2:$C$250,2)*($E17-$G16)-(IF(X$3&gt;=$C17,IF(X$3&lt;=$C17+$D17-1,VLOOKUP((X$3-$C17+1)/$D17,Profile!$B$2:$C$250,2)*($E17-$G16),0),0)),0),0)</f>
        <v>0</v>
      </c>
      <c r="Z17" s="148">
        <f>IF(Z$3&gt;=$C17,IF(Z$3&lt;=$C17+$D17-1,VLOOKUP((Z$3-$C17+1)/$D17,Profile!$B$2:$C$250,2)*($E17-$G16)-(IF(Y$3&gt;=$C17,IF(Y$3&lt;=$C17+$D17-1,VLOOKUP((Y$3-$C17+1)/$D17,Profile!$B$2:$C$250,2)*($E17-$G16),0),0)),0),0)</f>
        <v>0</v>
      </c>
      <c r="AA17" s="148">
        <f>IF(AA$3&gt;=$C17,IF(AA$3&lt;=$C17+$D17-1,VLOOKUP((AA$3-$C17+1)/$D17,Profile!$B$2:$C$250,2)*($E17-$G16)-(IF(Z$3&gt;=$C17,IF(Z$3&lt;=$C17+$D17-1,VLOOKUP((Z$3-$C17+1)/$D17,Profile!$B$2:$C$250,2)*($E17-$G16),0),0)),0),0)</f>
        <v>0</v>
      </c>
      <c r="AB17" s="148">
        <f>IF(AB$3&gt;=$C17,IF(AB$3&lt;=$C17+$D17-1,VLOOKUP((AB$3-$C17+1)/$D17,Profile!$B$2:$C$250,2)*($E17-$G16)-(IF(AA$3&gt;=$C17,IF(AA$3&lt;=$C17+$D17-1,VLOOKUP((AA$3-$C17+1)/$D17,Profile!$B$2:$C$250,2)*($E17-$G16),0),0)),0),0)</f>
        <v>0</v>
      </c>
      <c r="AC17" s="148">
        <f>IF(AC$3&gt;=$C17,IF(AC$3&lt;=$C17+$D17-1,VLOOKUP((AC$3-$C17+1)/$D17,Profile!$B$2:$C$250,2)*($E17-$G16)-(IF(AB$3&gt;=$C17,IF(AB$3&lt;=$C17+$D17-1,VLOOKUP((AB$3-$C17+1)/$D17,Profile!$B$2:$C$250,2)*($E17-$G16),0),0)),0),0)</f>
        <v>0</v>
      </c>
      <c r="AD17" s="148">
        <f>IF(AD$3&gt;=$C17,IF(AD$3&lt;=$C17+$D17-1,VLOOKUP((AD$3-$C17+1)/$D17,Profile!$B$2:$C$250,2)*($E17-$G16)-(IF(AC$3&gt;=$C17,IF(AC$3&lt;=$C17+$D17-1,VLOOKUP((AC$3-$C17+1)/$D17,Profile!$B$2:$C$250,2)*($E17-$G16),0),0)),0),0)</f>
        <v>0</v>
      </c>
      <c r="AE17" s="148">
        <f>IF(AE$3&gt;=$C17,IF(AE$3&lt;=$C17+$D17-1,VLOOKUP((AE$3-$C17+1)/$D17,Profile!$B$2:$C$250,2)*($E17-$G16)-(IF(AD$3&gt;=$C17,IF(AD$3&lt;=$C17+$D17-1,VLOOKUP((AD$3-$C17+1)/$D17,Profile!$B$2:$C$250,2)*($E17-$G16),0),0)),0),0)</f>
        <v>0</v>
      </c>
      <c r="AF17" s="148">
        <f>IF(AF$3&gt;=$C17,IF(AF$3&lt;=$C17+$D17-1,VLOOKUP((AF$3-$C17+1)/$D17,Profile!$B$2:$C$250,2)*($E17-$G16)-(IF(AE$3&gt;=$C17,IF(AE$3&lt;=$C17+$D17-1,VLOOKUP((AE$3-$C17+1)/$D17,Profile!$B$2:$C$250,2)*($E17-$G16),0),0)),0),0)</f>
        <v>0</v>
      </c>
      <c r="AG17" s="148">
        <f>IF(AG$3&gt;=$C17,IF(AG$3&lt;=$C17+$D17-1,VLOOKUP((AG$3-$C17+1)/$D17,Profile!$B$2:$C$250,2)*($E17-$G16)-(IF(AF$3&gt;=$C17,IF(AF$3&lt;=$C17+$D17-1,VLOOKUP((AF$3-$C17+1)/$D17,Profile!$B$2:$C$250,2)*($E17-$G16),0),0)),0),0)</f>
        <v>0</v>
      </c>
      <c r="AH17" s="148">
        <f>IF(AH$3&gt;=$C17,IF(AH$3&lt;=$C17+$D17-1,VLOOKUP((AH$3-$C17+1)/$D17,Profile!$B$2:$C$250,2)*($E17-$G16)-(IF(AG$3&gt;=$C17,IF(AG$3&lt;=$C17+$D17-1,VLOOKUP((AG$3-$C17+1)/$D17,Profile!$B$2:$C$250,2)*($E17-$G16),0),0)),0),0)</f>
        <v>0</v>
      </c>
      <c r="AI17" s="148">
        <f>IF(AI$3&gt;=$C17,IF(AI$3&lt;=$C17+$D17-1,VLOOKUP((AI$3-$C17+1)/$D17,Profile!$B$2:$C$250,2)*($E17-$G16)-(IF(AH$3&gt;=$C17,IF(AH$3&lt;=$C17+$D17-1,VLOOKUP((AH$3-$C17+1)/$D17,Profile!$B$2:$C$250,2)*($E17-$G16),0),0)),0),0)</f>
        <v>0</v>
      </c>
      <c r="AJ17" s="148">
        <f>IF(AJ$3&gt;=$C17,IF(AJ$3&lt;=$C17+$D17-1,VLOOKUP((AJ$3-$C17+1)/$D17,Profile!$B$2:$C$250,2)*($E17-$G16)-(IF(AI$3&gt;=$C17,IF(AI$3&lt;=$C17+$D17-1,VLOOKUP((AI$3-$C17+1)/$D17,Profile!$B$2:$C$250,2)*($E17-$G16),0),0)),0),0)</f>
        <v>0</v>
      </c>
      <c r="AK17" s="148">
        <f>IF(AK$3&gt;=$C17,IF(AK$3&lt;=$C17+$D17-1,VLOOKUP((AK$3-$C17+1)/$D17,Profile!$B$2:$C$250,2)*($E17-$G16)-(IF(AJ$3&gt;=$C17,IF(AJ$3&lt;=$C17+$D17-1,VLOOKUP((AJ$3-$C17+1)/$D17,Profile!$B$2:$C$250,2)*($E17-$G16),0),0)),0),0)</f>
        <v>0</v>
      </c>
      <c r="AL17" s="148">
        <f>IF(AL$3&gt;=$C17,IF(AL$3&lt;=$C17+$D17-1,VLOOKUP((AL$3-$C17+1)/$D17,Profile!$B$2:$C$250,2)*($E17-$G16)-(IF(AK$3&gt;=$C17,IF(AK$3&lt;=$C17+$D17-1,VLOOKUP((AK$3-$C17+1)/$D17,Profile!$B$2:$C$250,2)*($E17-$G16),0),0)),0),0)</f>
        <v>0</v>
      </c>
      <c r="AM17" s="148">
        <f>IF(AM$3&gt;=$C17,IF(AM$3&lt;=$C17+$D17-1,VLOOKUP((AM$3-$C17+1)/$D17,Profile!$B$2:$C$250,2)*($E17-$G16)-(IF(AL$3&gt;=$C17,IF(AL$3&lt;=$C17+$D17-1,VLOOKUP((AL$3-$C17+1)/$D17,Profile!$B$2:$C$250,2)*($E17-$G16),0),0)),0),0)</f>
        <v>0</v>
      </c>
      <c r="AN17" s="148">
        <f>IF(AN$3&gt;=$C17,IF(AN$3&lt;=$C17+$D17-1,VLOOKUP((AN$3-$C17+1)/$D17,Profile!$B$2:$C$250,2)*($E17-$G16)-(IF(AM$3&gt;=$C17,IF(AM$3&lt;=$C17+$D17-1,VLOOKUP((AM$3-$C17+1)/$D17,Profile!$B$2:$C$250,2)*($E17-$G16),0),0)),0),0)</f>
        <v>0</v>
      </c>
      <c r="AO17" s="148">
        <f>IF(AO$3&gt;=$C17,IF(AO$3&lt;=$C17+$D17-1,VLOOKUP((AO$3-$C17+1)/$D17,Profile!$B$2:$C$250,2)*($E17-$G16)-(IF(AN$3&gt;=$C17,IF(AN$3&lt;=$C17+$D17-1,VLOOKUP((AN$3-$C17+1)/$D17,Profile!$B$2:$C$250,2)*($E17-$G16),0),0)),0),0)</f>
        <v>0</v>
      </c>
      <c r="AP17" s="148">
        <f>IF(AP$3&gt;=$C17,IF(AP$3&lt;=$C17+$D17-1,VLOOKUP((AP$3-$C17+1)/$D17,Profile!$B$2:$C$250,2)*($E17-$G16)-(IF(AO$3&gt;=$C17,IF(AO$3&lt;=$C17+$D17-1,VLOOKUP((AO$3-$C17+1)/$D17,Profile!$B$2:$C$250,2)*($E17-$G16),0),0)),0),0)</f>
        <v>0</v>
      </c>
      <c r="AQ17" s="148">
        <f>IF(AQ$3&gt;=$C17,IF(AQ$3&lt;=$C17+$D17-1,VLOOKUP((AQ$3-$C17+1)/$D17,Profile!$B$2:$C$250,2)*($E17-$G16)-(IF(AP$3&gt;=$C17,IF(AP$3&lt;=$C17+$D17-1,VLOOKUP((AP$3-$C17+1)/$D17,Profile!$B$2:$C$250,2)*($E17-$G16),0),0)),0),0)</f>
        <v>0</v>
      </c>
      <c r="AR17" s="148">
        <f>IF(AR$3&gt;=$C17,IF(AR$3&lt;=$C17+$D17-1,VLOOKUP((AR$3-$C17+1)/$D17,Profile!$B$2:$C$250,2)*($E17-$G16)-(IF(AQ$3&gt;=$C17,IF(AQ$3&lt;=$C17+$D17-1,VLOOKUP((AQ$3-$C17+1)/$D17,Profile!$B$2:$C$250,2)*($E17-$G16),0),0)),0),0)</f>
        <v>0</v>
      </c>
      <c r="AS17" s="148">
        <f>IF(AS$3&gt;=$C17,IF(AS$3&lt;=$C17+$D17-1,VLOOKUP((AS$3-$C17+1)/$D17,Profile!$B$2:$C$250,2)*($E17-$G16)-(IF(AR$3&gt;=$C17,IF(AR$3&lt;=$C17+$D17-1,VLOOKUP((AR$3-$C17+1)/$D17,Profile!$B$2:$C$250,2)*($E17-$G16),0),0)),0),0)</f>
        <v>0</v>
      </c>
      <c r="AT17" s="148">
        <f>IF(AT$3&gt;=$C17,IF(AT$3&lt;=$C17+$D17-1,VLOOKUP((AT$3-$C17+1)/$D17,Profile!$B$2:$C$250,2)*($E17-$G16)-(IF(AS$3&gt;=$C17,IF(AS$3&lt;=$C17+$D17-1,VLOOKUP((AS$3-$C17+1)/$D17,Profile!$B$2:$C$250,2)*($E17-$G16),0),0)),0),0)</f>
        <v>0</v>
      </c>
      <c r="AU17" s="148">
        <f>IF(AU$3&gt;=$C17,IF(AU$3&lt;=$C17+$D17-1,VLOOKUP((AU$3-$C17+1)/$D17,Profile!$B$2:$C$250,2)*($E17-$G16)-(IF(AT$3&gt;=$C17,IF(AT$3&lt;=$C17+$D17-1,VLOOKUP((AT$3-$C17+1)/$D17,Profile!$B$2:$C$250,2)*($E17-$G16),0),0)),0),0)</f>
        <v>0</v>
      </c>
      <c r="AV17" s="148">
        <f>IF(AV$3&gt;=$C17,IF(AV$3&lt;=$C17+$D17-1,VLOOKUP((AV$3-$C17+1)/$D17,Profile!$B$2:$C$250,2)*($E17-$G16)-(IF(AU$3&gt;=$C17,IF(AU$3&lt;=$C17+$D17-1,VLOOKUP((AU$3-$C17+1)/$D17,Profile!$B$2:$C$250,2)*($E17-$G16),0),0)),0),0)</f>
        <v>0</v>
      </c>
      <c r="AW17" s="148">
        <f>IF(AW$3&gt;=$C17,IF(AW$3&lt;=$C17+$D17-1,VLOOKUP((AW$3-$C17+1)/$D17,Profile!$B$2:$C$250,2)*($E17-$G16)-(IF(AV$3&gt;=$C17,IF(AV$3&lt;=$C17+$D17-1,VLOOKUP((AV$3-$C17+1)/$D17,Profile!$B$2:$C$250,2)*($E17-$G16),0),0)),0),0)</f>
        <v>0</v>
      </c>
      <c r="AX17" s="148">
        <f>IF(AX$3&gt;=$C17,IF(AX$3&lt;=$C17+$D17-1,VLOOKUP((AX$3-$C17+1)/$D17,Profile!$B$2:$C$250,2)*($E17-$G16)-(IF(AW$3&gt;=$C17,IF(AW$3&lt;=$C17+$D17-1,VLOOKUP((AW$3-$C17+1)/$D17,Profile!$B$2:$C$250,2)*($E17-$G16),0),0)),0),0)</f>
        <v>0</v>
      </c>
      <c r="AY17" s="148">
        <f>IF(AY$3&gt;=$C17,IF(AY$3&lt;=$C17+$D17-1,VLOOKUP((AY$3-$C17+1)/$D17,Profile!$B$2:$C$250,2)*($E17-$G16)-(IF(AX$3&gt;=$C17,IF(AX$3&lt;=$C17+$D17-1,VLOOKUP((AX$3-$C17+1)/$D17,Profile!$B$2:$C$250,2)*($E17-$G16),0),0)),0),0)</f>
        <v>0</v>
      </c>
      <c r="AZ17" s="148">
        <f>IF(AZ$3&gt;=$C17,IF(AZ$3&lt;=$C17+$D17-1,VLOOKUP((AZ$3-$C17+1)/$D17,Profile!$B$2:$C$250,2)*($E17-$G16)-(IF(AY$3&gt;=$C17,IF(AY$3&lt;=$C17+$D17-1,VLOOKUP((AY$3-$C17+1)/$D17,Profile!$B$2:$C$250,2)*($E17-$G16),0),0)),0),0)</f>
        <v>0</v>
      </c>
      <c r="BA17" s="148">
        <f>IF(BA$3&gt;=$C17,IF(BA$3&lt;=$C17+$D17-1,VLOOKUP((BA$3-$C17+1)/$D17,Profile!$B$2:$C$250,2)*($E17-$G16)-(IF(AZ$3&gt;=$C17,IF(AZ$3&lt;=$C17+$D17-1,VLOOKUP((AZ$3-$C17+1)/$D17,Profile!$B$2:$C$250,2)*($E17-$G16),0),0)),0),0)</f>
        <v>0</v>
      </c>
      <c r="BB17" s="148">
        <f>IF(BB$3&gt;=$C17,IF(BB$3&lt;=$C17+$D17-1,VLOOKUP((BB$3-$C17+1)/$D17,Profile!$B$2:$C$250,2)*($E17-$G16)-(IF(BA$3&gt;=$C17,IF(BA$3&lt;=$C17+$D17-1,VLOOKUP((BA$3-$C17+1)/$D17,Profile!$B$2:$C$250,2)*($E17-$G16),0),0)),0),0)</f>
        <v>0</v>
      </c>
      <c r="BC17" s="148">
        <f>IF(BC$3&gt;=$C17,IF(BC$3&lt;=$C17+$D17-1,VLOOKUP((BC$3-$C17+1)/$D17,Profile!$B$2:$C$250,2)*($E17-$G16)-(IF(BB$3&gt;=$C17,IF(BB$3&lt;=$C17+$D17-1,VLOOKUP((BB$3-$C17+1)/$D17,Profile!$B$2:$C$250,2)*($E17-$G16),0),0)),0),0)</f>
        <v>0</v>
      </c>
      <c r="BD17" s="148">
        <f>IF(BD$3&gt;=$C17,IF(BD$3&lt;=$C17+$D17-1,VLOOKUP((BD$3-$C17+1)/$D17,Profile!$B$2:$C$250,2)*($E17-$G16)-(IF(BC$3&gt;=$C17,IF(BC$3&lt;=$C17+$D17-1,VLOOKUP((BC$3-$C17+1)/$D17,Profile!$B$2:$C$250,2)*($E17-$G16),0),0)),0),0)</f>
        <v>0</v>
      </c>
      <c r="BE17" s="148">
        <f>IF(BE$3&gt;=$C17,IF(BE$3&lt;=$C17+$D17-1,VLOOKUP((BE$3-$C17+1)/$D17,Profile!$B$2:$C$250,2)*($E17-$G16)-(IF(BD$3&gt;=$C17,IF(BD$3&lt;=$C17+$D17-1,VLOOKUP((BD$3-$C17+1)/$D17,Profile!$B$2:$C$250,2)*($E17-$G16),0),0)),0),0)</f>
        <v>0</v>
      </c>
      <c r="BF17" s="148">
        <f>IF(BF$3&gt;=$C17,IF(BF$3&lt;=$C17+$D17-1,VLOOKUP((BF$3-$C17+1)/$D17,Profile!$B$2:$C$250,2)*($E17-$G16)-(IF(BE$3&gt;=$C17,IF(BE$3&lt;=$C17+$D17-1,VLOOKUP((BE$3-$C17+1)/$D17,Profile!$B$2:$C$250,2)*($E17-$G16),0),0)),0),0)</f>
        <v>0</v>
      </c>
      <c r="BG17" s="148">
        <f>IF(BG$3&gt;=$C17,IF(BG$3&lt;=$C17+$D17-1,VLOOKUP((BG$3-$C17+1)/$D17,Profile!$B$2:$C$250,2)*($E17-$G16)-(IF(BF$3&gt;=$C17,IF(BF$3&lt;=$C17+$D17-1,VLOOKUP((BF$3-$C17+1)/$D17,Profile!$B$2:$C$250,2)*($E17-$G16),0),0)),0),0)</f>
        <v>0</v>
      </c>
      <c r="BH17" s="148">
        <f>IF(BH$3&gt;=$C17,IF(BH$3&lt;=$C17+$D17-1,VLOOKUP((BH$3-$C17+1)/$D17,Profile!$B$2:$C$250,2)*($E17-$G16)-(IF(BG$3&gt;=$C17,IF(BG$3&lt;=$C17+$D17-1,VLOOKUP((BG$3-$C17+1)/$D17,Profile!$B$2:$C$250,2)*($E17-$G16),0),0)),0),0)</f>
        <v>0</v>
      </c>
      <c r="BI17" s="148">
        <f>IF(BI$3&gt;=$C17,IF(BI$3&lt;=$C17+$D17-1,VLOOKUP((BI$3-$C17+1)/$D17,Profile!$B$2:$C$250,2)*($E17-$G16)-(IF(BH$3&gt;=$C17,IF(BH$3&lt;=$C17+$D17-1,VLOOKUP((BH$3-$C17+1)/$D17,Profile!$B$2:$C$250,2)*($E17-$G16),0),0)),0),0)</f>
        <v>0</v>
      </c>
      <c r="BJ17" s="148">
        <f>IF(BJ$3&gt;=$C17,IF(BJ$3&lt;=$C17+$D17-1,VLOOKUP((BJ$3-$C17+1)/$D17,Profile!$B$2:$C$250,2)*($E17-$G16)-(IF(BI$3&gt;=$C17,IF(BI$3&lt;=$C17+$D17-1,VLOOKUP((BI$3-$C17+1)/$D17,Profile!$B$2:$C$250,2)*($E17-$G16),0),0)),0),0)</f>
        <v>0</v>
      </c>
      <c r="BK17" s="148">
        <f>IF(BK$3&gt;=$C17,IF(BK$3&lt;=$C17+$D17-1,VLOOKUP((BK$3-$C17+1)/$D17,Profile!$B$2:$C$250,2)*($E17-$G16)-(IF(BJ$3&gt;=$C17,IF(BJ$3&lt;=$C17+$D17-1,VLOOKUP((BJ$3-$C17+1)/$D17,Profile!$B$2:$C$250,2)*($E17-$G16),0),0)),0),0)</f>
        <v>0</v>
      </c>
      <c r="BL17" s="148">
        <f>IF(BL$3&gt;=$C17,IF(BL$3&lt;=$C17+$D17-1,VLOOKUP((BL$3-$C17+1)/$D17,Profile!$B$2:$C$250,2)*($E17-$G16)-(IF(BK$3&gt;=$C17,IF(BK$3&lt;=$C17+$D17-1,VLOOKUP((BK$3-$C17+1)/$D17,Profile!$B$2:$C$250,2)*($E17-$G16),0),0)),0),0)</f>
        <v>0</v>
      </c>
      <c r="BM17" s="148">
        <f>IF(BM$3&gt;=$C17,IF(BM$3&lt;=$C17+$D17-1,VLOOKUP((BM$3-$C17+1)/$D17,Profile!$B$2:$C$250,2)*($E17-$G16)-(IF(BL$3&gt;=$C17,IF(BL$3&lt;=$C17+$D17-1,VLOOKUP((BL$3-$C17+1)/$D17,Profile!$B$2:$C$250,2)*($E17-$G16),0),0)),0),0)</f>
        <v>0</v>
      </c>
      <c r="BN17" s="148">
        <f>IF(BN$3&gt;=$C17,IF(BN$3&lt;=$C17+$D17-1,VLOOKUP((BN$3-$C17+1)/$D17,Profile!$B$2:$C$250,2)*($E17-$G16)-(IF(BM$3&gt;=$C17,IF(BM$3&lt;=$C17+$D17-1,VLOOKUP((BM$3-$C17+1)/$D17,Profile!$B$2:$C$250,2)*($E17-$G16),0),0)),0),0)</f>
        <v>0</v>
      </c>
      <c r="BO17" s="148">
        <f>IF(BO$3&gt;=$C17,IF(BO$3&lt;=$C17+$D17-1,VLOOKUP((BO$3-$C17+1)/$D17,Profile!$B$2:$C$250,2)*($E17-$G16)-(IF(BN$3&gt;=$C17,IF(BN$3&lt;=$C17+$D17-1,VLOOKUP((BN$3-$C17+1)/$D17,Profile!$B$2:$C$250,2)*($E17-$G16),0),0)),0),0)</f>
        <v>0</v>
      </c>
      <c r="BP17" s="148">
        <f>IF(BP$3&gt;=$C17,IF(BP$3&lt;=$C17+$D17-1,VLOOKUP((BP$3-$C17+1)/$D17,Profile!$B$2:$C$250,2)*($E17-$G16)-(IF(BO$3&gt;=$C17,IF(BO$3&lt;=$C17+$D17-1,VLOOKUP((BO$3-$C17+1)/$D17,Profile!$B$2:$C$250,2)*($E17-$G16),0),0)),0),0)</f>
        <v>0</v>
      </c>
      <c r="BQ17" s="148">
        <f>IF(BQ$3&gt;=$C17,IF(BQ$3&lt;=$C17+$D17-1,VLOOKUP((BQ$3-$C17+1)/$D17,Profile!$B$2:$C$250,2)*($E17-$G16)-(IF(BP$3&gt;=$C17,IF(BP$3&lt;=$C17+$D17-1,VLOOKUP((BP$3-$C17+1)/$D17,Profile!$B$2:$C$250,2)*($E17-$G16),0),0)),0),0)</f>
        <v>0</v>
      </c>
      <c r="BR17" s="148">
        <f>IF(BR$3&gt;=$C17,IF(BR$3&lt;=$C17+$D17-1,VLOOKUP((BR$3-$C17+1)/$D17,Profile!$B$2:$C$250,2)*($E17-$G16)-(IF(BQ$3&gt;=$C17,IF(BQ$3&lt;=$C17+$D17-1,VLOOKUP((BQ$3-$C17+1)/$D17,Profile!$B$2:$C$250,2)*($E17-$G16),0),0)),0),0)</f>
        <v>0</v>
      </c>
      <c r="BS17" s="148">
        <f>IF(BS$3&gt;=$C17,IF(BS$3&lt;=$C17+$D17-1,VLOOKUP((BS$3-$C17+1)/$D17,Profile!$B$2:$C$250,2)*($E17-$G16)-(IF(BR$3&gt;=$C17,IF(BR$3&lt;=$C17+$D17-1,VLOOKUP((BR$3-$C17+1)/$D17,Profile!$B$2:$C$250,2)*($E17-$G16),0),0)),0),0)</f>
        <v>0</v>
      </c>
      <c r="BT17" s="148">
        <f>IF(BT$3&gt;=$C17,IF(BT$3&lt;=$C17+$D17-1,VLOOKUP((BT$3-$C17+1)/$D17,Profile!$B$2:$C$250,2)*($E17-$G16)-(IF(BS$3&gt;=$C17,IF(BS$3&lt;=$C17+$D17-1,VLOOKUP((BS$3-$C17+1)/$D17,Profile!$B$2:$C$250,2)*($E17-$G16),0),0)),0),0)</f>
        <v>0</v>
      </c>
    </row>
    <row r="18" spans="1:72">
      <c r="A18" s="131"/>
      <c r="C18" s="131"/>
      <c r="D18" s="153"/>
      <c r="E18" s="149"/>
      <c r="F18" s="142" t="s">
        <v>31</v>
      </c>
      <c r="G18" s="148">
        <f>SUM(H18:GA18)</f>
        <v>0</v>
      </c>
      <c r="H18" s="148">
        <f t="shared" ref="H18:AM18" si="10">+H16+H17</f>
        <v>0</v>
      </c>
      <c r="I18" s="148">
        <f t="shared" si="10"/>
        <v>0</v>
      </c>
      <c r="J18" s="148">
        <f t="shared" si="10"/>
        <v>0</v>
      </c>
      <c r="K18" s="148">
        <f t="shared" si="10"/>
        <v>0</v>
      </c>
      <c r="L18" s="148">
        <f t="shared" si="10"/>
        <v>0</v>
      </c>
      <c r="M18" s="148">
        <f t="shared" si="10"/>
        <v>0</v>
      </c>
      <c r="N18" s="148">
        <f t="shared" si="10"/>
        <v>0</v>
      </c>
      <c r="O18" s="148">
        <f t="shared" si="10"/>
        <v>0</v>
      </c>
      <c r="P18" s="148">
        <f t="shared" si="10"/>
        <v>0</v>
      </c>
      <c r="Q18" s="148">
        <f t="shared" si="10"/>
        <v>0</v>
      </c>
      <c r="R18" s="148">
        <f t="shared" si="10"/>
        <v>0</v>
      </c>
      <c r="S18" s="148">
        <f t="shared" si="10"/>
        <v>0</v>
      </c>
      <c r="T18" s="148">
        <f t="shared" si="10"/>
        <v>0</v>
      </c>
      <c r="U18" s="148">
        <f t="shared" si="10"/>
        <v>0</v>
      </c>
      <c r="V18" s="148">
        <f t="shared" si="10"/>
        <v>0</v>
      </c>
      <c r="W18" s="148">
        <f t="shared" si="10"/>
        <v>0</v>
      </c>
      <c r="X18" s="148">
        <f t="shared" si="10"/>
        <v>0</v>
      </c>
      <c r="Y18" s="148">
        <f t="shared" si="10"/>
        <v>0</v>
      </c>
      <c r="Z18" s="148">
        <f t="shared" si="10"/>
        <v>0</v>
      </c>
      <c r="AA18" s="148">
        <f t="shared" si="10"/>
        <v>0</v>
      </c>
      <c r="AB18" s="148">
        <f t="shared" si="10"/>
        <v>0</v>
      </c>
      <c r="AC18" s="148">
        <f t="shared" si="10"/>
        <v>0</v>
      </c>
      <c r="AD18" s="148">
        <f t="shared" si="10"/>
        <v>0</v>
      </c>
      <c r="AE18" s="148">
        <f t="shared" si="10"/>
        <v>0</v>
      </c>
      <c r="AF18" s="148">
        <f t="shared" si="10"/>
        <v>0</v>
      </c>
      <c r="AG18" s="148">
        <f t="shared" si="10"/>
        <v>0</v>
      </c>
      <c r="AH18" s="148">
        <f t="shared" si="10"/>
        <v>0</v>
      </c>
      <c r="AI18" s="148">
        <f t="shared" si="10"/>
        <v>0</v>
      </c>
      <c r="AJ18" s="148">
        <f t="shared" si="10"/>
        <v>0</v>
      </c>
      <c r="AK18" s="148">
        <f t="shared" si="10"/>
        <v>0</v>
      </c>
      <c r="AL18" s="148">
        <f t="shared" si="10"/>
        <v>0</v>
      </c>
      <c r="AM18" s="148">
        <f t="shared" si="10"/>
        <v>0</v>
      </c>
      <c r="AN18" s="148">
        <f t="shared" ref="AN18:BS18" si="11">+AN16+AN17</f>
        <v>0</v>
      </c>
      <c r="AO18" s="148">
        <f t="shared" si="11"/>
        <v>0</v>
      </c>
      <c r="AP18" s="148">
        <f t="shared" si="11"/>
        <v>0</v>
      </c>
      <c r="AQ18" s="148">
        <f t="shared" si="11"/>
        <v>0</v>
      </c>
      <c r="AR18" s="148">
        <f t="shared" si="11"/>
        <v>0</v>
      </c>
      <c r="AS18" s="148">
        <f t="shared" si="11"/>
        <v>0</v>
      </c>
      <c r="AT18" s="148">
        <f t="shared" si="11"/>
        <v>0</v>
      </c>
      <c r="AU18" s="148">
        <f t="shared" si="11"/>
        <v>0</v>
      </c>
      <c r="AV18" s="148">
        <f t="shared" si="11"/>
        <v>0</v>
      </c>
      <c r="AW18" s="148">
        <f t="shared" si="11"/>
        <v>0</v>
      </c>
      <c r="AX18" s="148">
        <f t="shared" si="11"/>
        <v>0</v>
      </c>
      <c r="AY18" s="148">
        <f t="shared" si="11"/>
        <v>0</v>
      </c>
      <c r="AZ18" s="148">
        <f t="shared" si="11"/>
        <v>0</v>
      </c>
      <c r="BA18" s="148">
        <f t="shared" si="11"/>
        <v>0</v>
      </c>
      <c r="BB18" s="148">
        <f t="shared" si="11"/>
        <v>0</v>
      </c>
      <c r="BC18" s="148">
        <f t="shared" si="11"/>
        <v>0</v>
      </c>
      <c r="BD18" s="148">
        <f t="shared" si="11"/>
        <v>0</v>
      </c>
      <c r="BE18" s="148">
        <f t="shared" si="11"/>
        <v>0</v>
      </c>
      <c r="BF18" s="148">
        <f t="shared" si="11"/>
        <v>0</v>
      </c>
      <c r="BG18" s="148">
        <f t="shared" si="11"/>
        <v>0</v>
      </c>
      <c r="BH18" s="148">
        <f t="shared" si="11"/>
        <v>0</v>
      </c>
      <c r="BI18" s="148">
        <f t="shared" si="11"/>
        <v>0</v>
      </c>
      <c r="BJ18" s="148">
        <f t="shared" si="11"/>
        <v>0</v>
      </c>
      <c r="BK18" s="148">
        <f t="shared" si="11"/>
        <v>0</v>
      </c>
      <c r="BL18" s="148">
        <f t="shared" si="11"/>
        <v>0</v>
      </c>
      <c r="BM18" s="148">
        <f t="shared" si="11"/>
        <v>0</v>
      </c>
      <c r="BN18" s="148">
        <f t="shared" si="11"/>
        <v>0</v>
      </c>
      <c r="BO18" s="148">
        <f t="shared" si="11"/>
        <v>0</v>
      </c>
      <c r="BP18" s="148">
        <f t="shared" si="11"/>
        <v>0</v>
      </c>
      <c r="BQ18" s="148">
        <f t="shared" si="11"/>
        <v>0</v>
      </c>
      <c r="BR18" s="148">
        <f t="shared" si="11"/>
        <v>0</v>
      </c>
      <c r="BS18" s="148">
        <f t="shared" si="11"/>
        <v>0</v>
      </c>
      <c r="BT18" s="148">
        <f>+BT16+BT17</f>
        <v>0</v>
      </c>
    </row>
    <row r="19" spans="1:72">
      <c r="A19" s="131"/>
      <c r="C19" s="131"/>
      <c r="D19" s="149"/>
      <c r="F19" s="142" t="s">
        <v>36</v>
      </c>
      <c r="G19" s="148"/>
      <c r="H19" s="148">
        <f>+H18</f>
        <v>0</v>
      </c>
      <c r="I19" s="148">
        <f t="shared" ref="I19:AN19" si="12">+I18+H19</f>
        <v>0</v>
      </c>
      <c r="J19" s="148">
        <f t="shared" si="12"/>
        <v>0</v>
      </c>
      <c r="K19" s="148">
        <f t="shared" si="12"/>
        <v>0</v>
      </c>
      <c r="L19" s="148">
        <f t="shared" si="12"/>
        <v>0</v>
      </c>
      <c r="M19" s="148">
        <f t="shared" si="12"/>
        <v>0</v>
      </c>
      <c r="N19" s="148">
        <f t="shared" si="12"/>
        <v>0</v>
      </c>
      <c r="O19" s="148">
        <f t="shared" si="12"/>
        <v>0</v>
      </c>
      <c r="P19" s="148">
        <f t="shared" si="12"/>
        <v>0</v>
      </c>
      <c r="Q19" s="148">
        <f t="shared" si="12"/>
        <v>0</v>
      </c>
      <c r="R19" s="148">
        <f t="shared" si="12"/>
        <v>0</v>
      </c>
      <c r="S19" s="148">
        <f t="shared" si="12"/>
        <v>0</v>
      </c>
      <c r="T19" s="148">
        <f t="shared" si="12"/>
        <v>0</v>
      </c>
      <c r="U19" s="148">
        <f t="shared" si="12"/>
        <v>0</v>
      </c>
      <c r="V19" s="148">
        <f t="shared" si="12"/>
        <v>0</v>
      </c>
      <c r="W19" s="148">
        <f t="shared" si="12"/>
        <v>0</v>
      </c>
      <c r="X19" s="148">
        <f t="shared" si="12"/>
        <v>0</v>
      </c>
      <c r="Y19" s="148">
        <f t="shared" si="12"/>
        <v>0</v>
      </c>
      <c r="Z19" s="148">
        <f t="shared" si="12"/>
        <v>0</v>
      </c>
      <c r="AA19" s="148">
        <f t="shared" si="12"/>
        <v>0</v>
      </c>
      <c r="AB19" s="148">
        <f t="shared" si="12"/>
        <v>0</v>
      </c>
      <c r="AC19" s="148">
        <f t="shared" si="12"/>
        <v>0</v>
      </c>
      <c r="AD19" s="148">
        <f t="shared" si="12"/>
        <v>0</v>
      </c>
      <c r="AE19" s="148">
        <f t="shared" si="12"/>
        <v>0</v>
      </c>
      <c r="AF19" s="148">
        <f t="shared" si="12"/>
        <v>0</v>
      </c>
      <c r="AG19" s="148">
        <f t="shared" si="12"/>
        <v>0</v>
      </c>
      <c r="AH19" s="148">
        <f t="shared" si="12"/>
        <v>0</v>
      </c>
      <c r="AI19" s="148">
        <f t="shared" si="12"/>
        <v>0</v>
      </c>
      <c r="AJ19" s="148">
        <f t="shared" si="12"/>
        <v>0</v>
      </c>
      <c r="AK19" s="148">
        <f t="shared" si="12"/>
        <v>0</v>
      </c>
      <c r="AL19" s="148">
        <f t="shared" si="12"/>
        <v>0</v>
      </c>
      <c r="AM19" s="148">
        <f t="shared" si="12"/>
        <v>0</v>
      </c>
      <c r="AN19" s="148">
        <f t="shared" si="12"/>
        <v>0</v>
      </c>
      <c r="AO19" s="148">
        <f t="shared" ref="AO19:BT19" si="13">+AO18+AN19</f>
        <v>0</v>
      </c>
      <c r="AP19" s="148">
        <f t="shared" si="13"/>
        <v>0</v>
      </c>
      <c r="AQ19" s="148">
        <f t="shared" si="13"/>
        <v>0</v>
      </c>
      <c r="AR19" s="148">
        <f t="shared" si="13"/>
        <v>0</v>
      </c>
      <c r="AS19" s="148">
        <f t="shared" si="13"/>
        <v>0</v>
      </c>
      <c r="AT19" s="148">
        <f t="shared" si="13"/>
        <v>0</v>
      </c>
      <c r="AU19" s="148">
        <f t="shared" si="13"/>
        <v>0</v>
      </c>
      <c r="AV19" s="148">
        <f t="shared" si="13"/>
        <v>0</v>
      </c>
      <c r="AW19" s="148">
        <f t="shared" si="13"/>
        <v>0</v>
      </c>
      <c r="AX19" s="148">
        <f t="shared" si="13"/>
        <v>0</v>
      </c>
      <c r="AY19" s="148">
        <f t="shared" si="13"/>
        <v>0</v>
      </c>
      <c r="AZ19" s="148">
        <f t="shared" si="13"/>
        <v>0</v>
      </c>
      <c r="BA19" s="148">
        <f t="shared" si="13"/>
        <v>0</v>
      </c>
      <c r="BB19" s="148">
        <f t="shared" si="13"/>
        <v>0</v>
      </c>
      <c r="BC19" s="148">
        <f t="shared" si="13"/>
        <v>0</v>
      </c>
      <c r="BD19" s="148">
        <f t="shared" si="13"/>
        <v>0</v>
      </c>
      <c r="BE19" s="148">
        <f t="shared" si="13"/>
        <v>0</v>
      </c>
      <c r="BF19" s="148">
        <f t="shared" si="13"/>
        <v>0</v>
      </c>
      <c r="BG19" s="148">
        <f t="shared" si="13"/>
        <v>0</v>
      </c>
      <c r="BH19" s="148">
        <f t="shared" si="13"/>
        <v>0</v>
      </c>
      <c r="BI19" s="148">
        <f t="shared" si="13"/>
        <v>0</v>
      </c>
      <c r="BJ19" s="148">
        <f t="shared" si="13"/>
        <v>0</v>
      </c>
      <c r="BK19" s="148">
        <f t="shared" si="13"/>
        <v>0</v>
      </c>
      <c r="BL19" s="148">
        <f t="shared" si="13"/>
        <v>0</v>
      </c>
      <c r="BM19" s="148">
        <f t="shared" si="13"/>
        <v>0</v>
      </c>
      <c r="BN19" s="148">
        <f t="shared" si="13"/>
        <v>0</v>
      </c>
      <c r="BO19" s="148">
        <f t="shared" si="13"/>
        <v>0</v>
      </c>
      <c r="BP19" s="148">
        <f t="shared" si="13"/>
        <v>0</v>
      </c>
      <c r="BQ19" s="148">
        <f t="shared" si="13"/>
        <v>0</v>
      </c>
      <c r="BR19" s="148">
        <f t="shared" si="13"/>
        <v>0</v>
      </c>
      <c r="BS19" s="148">
        <f t="shared" si="13"/>
        <v>0</v>
      </c>
      <c r="BT19" s="148">
        <f t="shared" si="13"/>
        <v>0</v>
      </c>
    </row>
    <row r="20" spans="1:72" ht="1.9" customHeight="1">
      <c r="A20" s="131"/>
      <c r="C20" s="131"/>
      <c r="E20" s="149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</row>
    <row r="21" spans="1:72" s="145" customFormat="1" ht="15.75" customHeight="1">
      <c r="A21" s="131">
        <v>4</v>
      </c>
      <c r="B21" s="145" t="s">
        <v>39</v>
      </c>
      <c r="C21" s="131"/>
      <c r="D21" s="131"/>
      <c r="E21" s="149"/>
      <c r="F21" s="147" t="s">
        <v>34</v>
      </c>
      <c r="G21" s="148">
        <f>SUM(H21:GA21)</f>
        <v>0</v>
      </c>
      <c r="H21" s="149"/>
      <c r="I21" s="149"/>
      <c r="J21" s="149"/>
      <c r="K21" s="149"/>
      <c r="L21" s="149"/>
      <c r="M21" s="149"/>
      <c r="N21" s="149">
        <v>0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>
        <v>0</v>
      </c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</row>
    <row r="22" spans="1:72">
      <c r="A22" s="131"/>
      <c r="C22" s="150"/>
      <c r="D22" s="151"/>
      <c r="E22" s="152"/>
      <c r="F22" s="142" t="s">
        <v>35</v>
      </c>
      <c r="G22" s="148">
        <f>SUM(H22:GA22)</f>
        <v>0</v>
      </c>
      <c r="H22" s="148">
        <f>IF(H$3&gt;=$C22,IF(H$3&lt;=$C22+$D22-1,VLOOKUP((H$3-$C22+1)/$D22,Profile!$B$2:$C$250,2)*($E22-$G21)-(IF(G$3&gt;=$C22,IF(G$3&lt;=$C22+$D22-1,VLOOKUP((G$3-$C22+1)/$D22,Profile!$B$2:$C$250,2)*($E22-$G21),0),0)),0),0)</f>
        <v>0</v>
      </c>
      <c r="I22" s="148">
        <f>IF(I$3&gt;=$C22,IF(I$3&lt;=$C22+$D22-1,VLOOKUP((I$3-$C22+1)/$D22,Profile!$B$2:$C$250,2)*($E22-$G21)-(IF(H$3&gt;=$C22,IF(H$3&lt;=$C22+$D22-1,VLOOKUP((H$3-$C22+1)/$D22,Profile!$B$2:$C$250,2)*($E22-$G21),0),0)),0),0)</f>
        <v>0</v>
      </c>
      <c r="J22" s="148">
        <f>IF(J$3&gt;=$C22,IF(J$3&lt;=$C22+$D22-1,VLOOKUP((J$3-$C22+1)/$D22,Profile!$B$2:$C$250,2)*($E22-$G21)-(IF(I$3&gt;=$C22,IF(I$3&lt;=$C22+$D22-1,VLOOKUP((I$3-$C22+1)/$D22,Profile!$B$2:$C$250,2)*($E22-$G21),0),0)),0),0)</f>
        <v>0</v>
      </c>
      <c r="K22" s="148">
        <f>IF(K$3&gt;=$C22,IF(K$3&lt;=$C22+$D22-1,VLOOKUP((K$3-$C22+1)/$D22,Profile!$B$2:$C$250,2)*($E22-$G21)-(IF(J$3&gt;=$C22,IF(J$3&lt;=$C22+$D22-1,VLOOKUP((J$3-$C22+1)/$D22,Profile!$B$2:$C$250,2)*($E22-$G21),0),0)),0),0)</f>
        <v>0</v>
      </c>
      <c r="L22" s="148">
        <f>IF(L$3&gt;=$C22,IF(L$3&lt;=$C22+$D22-1,VLOOKUP((L$3-$C22+1)/$D22,Profile!$B$2:$C$250,2)*($E22-$G21)-(IF(K$3&gt;=$C22,IF(K$3&lt;=$C22+$D22-1,VLOOKUP((K$3-$C22+1)/$D22,Profile!$B$2:$C$250,2)*($E22-$G21),0),0)),0),0)</f>
        <v>0</v>
      </c>
      <c r="M22" s="148">
        <f>IF(M$3&gt;=$C22,IF(M$3&lt;=$C22+$D22-1,VLOOKUP((M$3-$C22+1)/$D22,Profile!$B$2:$C$250,2)*($E22-$G21)-(IF(L$3&gt;=$C22,IF(L$3&lt;=$C22+$D22-1,VLOOKUP((L$3-$C22+1)/$D22,Profile!$B$2:$C$250,2)*($E22-$G21),0),0)),0),0)</f>
        <v>0</v>
      </c>
      <c r="N22" s="148">
        <f>IF(N$3&gt;=$C22,IF(N$3&lt;=$C22+$D22-1,VLOOKUP((N$3-$C22+1)/$D22,Profile!$B$2:$C$250,2)*($E22-$G21)-(IF(M$3&gt;=$C22,IF(M$3&lt;=$C22+$D22-1,VLOOKUP((M$3-$C22+1)/$D22,Profile!$B$2:$C$250,2)*($E22-$G21),0),0)),0),0)</f>
        <v>0</v>
      </c>
      <c r="O22" s="148">
        <f>IF(O$3&gt;=$C22,IF(O$3&lt;=$C22+$D22-1,VLOOKUP((O$3-$C22+1)/$D22,Profile!$B$2:$C$250,2)*($E22-$G21)-(IF(N$3&gt;=$C22,IF(N$3&lt;=$C22+$D22-1,VLOOKUP((N$3-$C22+1)/$D22,Profile!$B$2:$C$250,2)*($E22-$G21),0),0)),0),0)</f>
        <v>0</v>
      </c>
      <c r="P22" s="148">
        <f>IF(P$3&gt;=$C22,IF(P$3&lt;=$C22+$D22-1,VLOOKUP((P$3-$C22+1)/$D22,Profile!$B$2:$C$250,2)*($E22-$G21)-(IF(O$3&gt;=$C22,IF(O$3&lt;=$C22+$D22-1,VLOOKUP((O$3-$C22+1)/$D22,Profile!$B$2:$C$250,2)*($E22-$G21),0),0)),0),0)</f>
        <v>0</v>
      </c>
      <c r="Q22" s="148">
        <f>IF(Q$3&gt;=$C22,IF(Q$3&lt;=$C22+$D22-1,VLOOKUP((Q$3-$C22+1)/$D22,Profile!$B$2:$C$250,2)*($E22-$G21)-(IF(P$3&gt;=$C22,IF(P$3&lt;=$C22+$D22-1,VLOOKUP((P$3-$C22+1)/$D22,Profile!$B$2:$C$250,2)*($E22-$G21),0),0)),0),0)</f>
        <v>0</v>
      </c>
      <c r="R22" s="148">
        <f>IF(R$3&gt;=$C22,IF(R$3&lt;=$C22+$D22-1,VLOOKUP((R$3-$C22+1)/$D22,Profile!$B$2:$C$250,2)*($E22-$G21)-(IF(Q$3&gt;=$C22,IF(Q$3&lt;=$C22+$D22-1,VLOOKUP((Q$3-$C22+1)/$D22,Profile!$B$2:$C$250,2)*($E22-$G21),0),0)),0),0)</f>
        <v>0</v>
      </c>
      <c r="S22" s="148">
        <f>IF(S$3&gt;=$C22,IF(S$3&lt;=$C22+$D22-1,VLOOKUP((S$3-$C22+1)/$D22,Profile!$B$2:$C$250,2)*($E22-$G21)-(IF(R$3&gt;=$C22,IF(R$3&lt;=$C22+$D22-1,VLOOKUP((R$3-$C22+1)/$D22,Profile!$B$2:$C$250,2)*($E22-$G21),0),0)),0),0)</f>
        <v>0</v>
      </c>
      <c r="T22" s="148">
        <f>IF(T$3&gt;=$C22,IF(T$3&lt;=$C22+$D22-1,VLOOKUP((T$3-$C22+1)/$D22,Profile!$B$2:$C$250,2)*($E22-$G21)-(IF(S$3&gt;=$C22,IF(S$3&lt;=$C22+$D22-1,VLOOKUP((S$3-$C22+1)/$D22,Profile!$B$2:$C$250,2)*($E22-$G21),0),0)),0),0)</f>
        <v>0</v>
      </c>
      <c r="U22" s="148">
        <f>IF(U$3&gt;=$C22,IF(U$3&lt;=$C22+$D22-1,VLOOKUP((U$3-$C22+1)/$D22,Profile!$B$2:$C$250,2)*($E22-$G21)-(IF(T$3&gt;=$C22,IF(T$3&lt;=$C22+$D22-1,VLOOKUP((T$3-$C22+1)/$D22,Profile!$B$2:$C$250,2)*($E22-$G21),0),0)),0),0)</f>
        <v>0</v>
      </c>
      <c r="V22" s="148">
        <f>IF(V$3&gt;=$C22,IF(V$3&lt;=$C22+$D22-1,VLOOKUP((V$3-$C22+1)/$D22,Profile!$B$2:$C$250,2)*($E22-$G21)-(IF(U$3&gt;=$C22,IF(U$3&lt;=$C22+$D22-1,VLOOKUP((U$3-$C22+1)/$D22,Profile!$B$2:$C$250,2)*($E22-$G21),0),0)),0),0)</f>
        <v>0</v>
      </c>
      <c r="W22" s="148">
        <f>IF(W$3&gt;=$C22,IF(W$3&lt;=$C22+$D22-1,VLOOKUP((W$3-$C22+1)/$D22,Profile!$B$2:$C$250,2)*($E22-$G21)-(IF(V$3&gt;=$C22,IF(V$3&lt;=$C22+$D22-1,VLOOKUP((V$3-$C22+1)/$D22,Profile!$B$2:$C$250,2)*($E22-$G21),0),0)),0),0)</f>
        <v>0</v>
      </c>
      <c r="X22" s="148">
        <f>IF(X$3&gt;=$C22,IF(X$3&lt;=$C22+$D22-1,VLOOKUP((X$3-$C22+1)/$D22,Profile!$B$2:$C$250,2)*($E22-$G21)-(IF(W$3&gt;=$C22,IF(W$3&lt;=$C22+$D22-1,VLOOKUP((W$3-$C22+1)/$D22,Profile!$B$2:$C$250,2)*($E22-$G21),0),0)),0),0)</f>
        <v>0</v>
      </c>
      <c r="Y22" s="148">
        <f>IF(Y$3&gt;=$C22,IF(Y$3&lt;=$C22+$D22-1,VLOOKUP((Y$3-$C22+1)/$D22,Profile!$B$2:$C$250,2)*($E22-$G21)-(IF(X$3&gt;=$C22,IF(X$3&lt;=$C22+$D22-1,VLOOKUP((X$3-$C22+1)/$D22,Profile!$B$2:$C$250,2)*($E22-$G21),0),0)),0),0)</f>
        <v>0</v>
      </c>
      <c r="Z22" s="148">
        <f>IF(Z$3&gt;=$C22,IF(Z$3&lt;=$C22+$D22-1,VLOOKUP((Z$3-$C22+1)/$D22,Profile!$B$2:$C$250,2)*($E22-$G21)-(IF(Y$3&gt;=$C22,IF(Y$3&lt;=$C22+$D22-1,VLOOKUP((Y$3-$C22+1)/$D22,Profile!$B$2:$C$250,2)*($E22-$G21),0),0)),0),0)</f>
        <v>0</v>
      </c>
      <c r="AA22" s="148">
        <f>IF(AA$3&gt;=$C22,IF(AA$3&lt;=$C22+$D22-1,VLOOKUP((AA$3-$C22+1)/$D22,Profile!$B$2:$C$250,2)*($E22-$G21)-(IF(Z$3&gt;=$C22,IF(Z$3&lt;=$C22+$D22-1,VLOOKUP((Z$3-$C22+1)/$D22,Profile!$B$2:$C$250,2)*($E22-$G21),0),0)),0),0)</f>
        <v>0</v>
      </c>
      <c r="AB22" s="148">
        <f>IF(AB$3&gt;=$C22,IF(AB$3&lt;=$C22+$D22-1,VLOOKUP((AB$3-$C22+1)/$D22,Profile!$B$2:$C$250,2)*($E22-$G21)-(IF(AA$3&gt;=$C22,IF(AA$3&lt;=$C22+$D22-1,VLOOKUP((AA$3-$C22+1)/$D22,Profile!$B$2:$C$250,2)*($E22-$G21),0),0)),0),0)</f>
        <v>0</v>
      </c>
      <c r="AC22" s="148">
        <f>IF(AC$3&gt;=$C22,IF(AC$3&lt;=$C22+$D22-1,VLOOKUP((AC$3-$C22+1)/$D22,Profile!$B$2:$C$250,2)*($E22-$G21)-(IF(AB$3&gt;=$C22,IF(AB$3&lt;=$C22+$D22-1,VLOOKUP((AB$3-$C22+1)/$D22,Profile!$B$2:$C$250,2)*($E22-$G21),0),0)),0),0)</f>
        <v>0</v>
      </c>
      <c r="AD22" s="148">
        <f>IF(AD$3&gt;=$C22,IF(AD$3&lt;=$C22+$D22-1,VLOOKUP((AD$3-$C22+1)/$D22,Profile!$B$2:$C$250,2)*($E22-$G21)-(IF(AC$3&gt;=$C22,IF(AC$3&lt;=$C22+$D22-1,VLOOKUP((AC$3-$C22+1)/$D22,Profile!$B$2:$C$250,2)*($E22-$G21),0),0)),0),0)</f>
        <v>0</v>
      </c>
      <c r="AE22" s="148">
        <f>IF(AE$3&gt;=$C22,IF(AE$3&lt;=$C22+$D22-1,VLOOKUP((AE$3-$C22+1)/$D22,Profile!$B$2:$C$250,2)*($E22-$G21)-(IF(AD$3&gt;=$C22,IF(AD$3&lt;=$C22+$D22-1,VLOOKUP((AD$3-$C22+1)/$D22,Profile!$B$2:$C$250,2)*($E22-$G21),0),0)),0),0)</f>
        <v>0</v>
      </c>
      <c r="AF22" s="148">
        <f>IF(AF$3&gt;=$C22,IF(AF$3&lt;=$C22+$D22-1,VLOOKUP((AF$3-$C22+1)/$D22,Profile!$B$2:$C$250,2)*($E22-$G21)-(IF(AE$3&gt;=$C22,IF(AE$3&lt;=$C22+$D22-1,VLOOKUP((AE$3-$C22+1)/$D22,Profile!$B$2:$C$250,2)*($E22-$G21),0),0)),0),0)</f>
        <v>0</v>
      </c>
      <c r="AG22" s="148">
        <f>IF(AG$3&gt;=$C22,IF(AG$3&lt;=$C22+$D22-1,VLOOKUP((AG$3-$C22+1)/$D22,Profile!$B$2:$C$250,2)*($E22-$G21)-(IF(AF$3&gt;=$C22,IF(AF$3&lt;=$C22+$D22-1,VLOOKUP((AF$3-$C22+1)/$D22,Profile!$B$2:$C$250,2)*($E22-$G21),0),0)),0),0)</f>
        <v>0</v>
      </c>
      <c r="AH22" s="148">
        <f>IF(AH$3&gt;=$C22,IF(AH$3&lt;=$C22+$D22-1,VLOOKUP((AH$3-$C22+1)/$D22,Profile!$B$2:$C$250,2)*($E22-$G21)-(IF(AG$3&gt;=$C22,IF(AG$3&lt;=$C22+$D22-1,VLOOKUP((AG$3-$C22+1)/$D22,Profile!$B$2:$C$250,2)*($E22-$G21),0),0)),0),0)</f>
        <v>0</v>
      </c>
      <c r="AI22" s="148">
        <f>IF(AI$3&gt;=$C22,IF(AI$3&lt;=$C22+$D22-1,VLOOKUP((AI$3-$C22+1)/$D22,Profile!$B$2:$C$250,2)*($E22-$G21)-(IF(AH$3&gt;=$C22,IF(AH$3&lt;=$C22+$D22-1,VLOOKUP((AH$3-$C22+1)/$D22,Profile!$B$2:$C$250,2)*($E22-$G21),0),0)),0),0)</f>
        <v>0</v>
      </c>
      <c r="AJ22" s="148">
        <f>IF(AJ$3&gt;=$C22,IF(AJ$3&lt;=$C22+$D22-1,VLOOKUP((AJ$3-$C22+1)/$D22,Profile!$B$2:$C$250,2)*($E22-$G21)-(IF(AI$3&gt;=$C22,IF(AI$3&lt;=$C22+$D22-1,VLOOKUP((AI$3-$C22+1)/$D22,Profile!$B$2:$C$250,2)*($E22-$G21),0),0)),0),0)</f>
        <v>0</v>
      </c>
      <c r="AK22" s="148">
        <f>IF(AK$3&gt;=$C22,IF(AK$3&lt;=$C22+$D22-1,VLOOKUP((AK$3-$C22+1)/$D22,Profile!$B$2:$C$250,2)*($E22-$G21)-(IF(AJ$3&gt;=$C22,IF(AJ$3&lt;=$C22+$D22-1,VLOOKUP((AJ$3-$C22+1)/$D22,Profile!$B$2:$C$250,2)*($E22-$G21),0),0)),0),0)</f>
        <v>0</v>
      </c>
      <c r="AL22" s="148">
        <f>IF(AL$3&gt;=$C22,IF(AL$3&lt;=$C22+$D22-1,VLOOKUP((AL$3-$C22+1)/$D22,Profile!$B$2:$C$250,2)*($E22-$G21)-(IF(AK$3&gt;=$C22,IF(AK$3&lt;=$C22+$D22-1,VLOOKUP((AK$3-$C22+1)/$D22,Profile!$B$2:$C$250,2)*($E22-$G21),0),0)),0),0)</f>
        <v>0</v>
      </c>
      <c r="AM22" s="148">
        <f>IF(AM$3&gt;=$C22,IF(AM$3&lt;=$C22+$D22-1,VLOOKUP((AM$3-$C22+1)/$D22,Profile!$B$2:$C$250,2)*($E22-$G21)-(IF(AL$3&gt;=$C22,IF(AL$3&lt;=$C22+$D22-1,VLOOKUP((AL$3-$C22+1)/$D22,Profile!$B$2:$C$250,2)*($E22-$G21),0),0)),0),0)</f>
        <v>0</v>
      </c>
      <c r="AN22" s="148">
        <f>IF(AN$3&gt;=$C22,IF(AN$3&lt;=$C22+$D22-1,VLOOKUP((AN$3-$C22+1)/$D22,Profile!$B$2:$C$250,2)*($E22-$G21)-(IF(AM$3&gt;=$C22,IF(AM$3&lt;=$C22+$D22-1,VLOOKUP((AM$3-$C22+1)/$D22,Profile!$B$2:$C$250,2)*($E22-$G21),0),0)),0),0)</f>
        <v>0</v>
      </c>
      <c r="AO22" s="148">
        <f>IF(AO$3&gt;=$C22,IF(AO$3&lt;=$C22+$D22-1,VLOOKUP((AO$3-$C22+1)/$D22,Profile!$B$2:$C$250,2)*($E22-$G21)-(IF(AN$3&gt;=$C22,IF(AN$3&lt;=$C22+$D22-1,VLOOKUP((AN$3-$C22+1)/$D22,Profile!$B$2:$C$250,2)*($E22-$G21),0),0)),0),0)</f>
        <v>0</v>
      </c>
      <c r="AP22" s="148">
        <f>IF(AP$3&gt;=$C22,IF(AP$3&lt;=$C22+$D22-1,VLOOKUP((AP$3-$C22+1)/$D22,Profile!$B$2:$C$250,2)*($E22-$G21)-(IF(AO$3&gt;=$C22,IF(AO$3&lt;=$C22+$D22-1,VLOOKUP((AO$3-$C22+1)/$D22,Profile!$B$2:$C$250,2)*($E22-$G21),0),0)),0),0)</f>
        <v>0</v>
      </c>
      <c r="AQ22" s="148">
        <f>IF(AQ$3&gt;=$C22,IF(AQ$3&lt;=$C22+$D22-1,VLOOKUP((AQ$3-$C22+1)/$D22,Profile!$B$2:$C$250,2)*($E22-$G21)-(IF(AP$3&gt;=$C22,IF(AP$3&lt;=$C22+$D22-1,VLOOKUP((AP$3-$C22+1)/$D22,Profile!$B$2:$C$250,2)*($E22-$G21),0),0)),0),0)</f>
        <v>0</v>
      </c>
      <c r="AR22" s="148">
        <f>IF(AR$3&gt;=$C22,IF(AR$3&lt;=$C22+$D22-1,VLOOKUP((AR$3-$C22+1)/$D22,Profile!$B$2:$C$250,2)*($E22-$G21)-(IF(AQ$3&gt;=$C22,IF(AQ$3&lt;=$C22+$D22-1,VLOOKUP((AQ$3-$C22+1)/$D22,Profile!$B$2:$C$250,2)*($E22-$G21),0),0)),0),0)</f>
        <v>0</v>
      </c>
      <c r="AS22" s="148">
        <f>IF(AS$3&gt;=$C22,IF(AS$3&lt;=$C22+$D22-1,VLOOKUP((AS$3-$C22+1)/$D22,Profile!$B$2:$C$250,2)*($E22-$G21)-(IF(AR$3&gt;=$C22,IF(AR$3&lt;=$C22+$D22-1,VLOOKUP((AR$3-$C22+1)/$D22,Profile!$B$2:$C$250,2)*($E22-$G21),0),0)),0),0)</f>
        <v>0</v>
      </c>
      <c r="AT22" s="148">
        <f>IF(AT$3&gt;=$C22,IF(AT$3&lt;=$C22+$D22-1,VLOOKUP((AT$3-$C22+1)/$D22,Profile!$B$2:$C$250,2)*($E22-$G21)-(IF(AS$3&gt;=$C22,IF(AS$3&lt;=$C22+$D22-1,VLOOKUP((AS$3-$C22+1)/$D22,Profile!$B$2:$C$250,2)*($E22-$G21),0),0)),0),0)</f>
        <v>0</v>
      </c>
      <c r="AU22" s="148">
        <f>IF(AU$3&gt;=$C22,IF(AU$3&lt;=$C22+$D22-1,VLOOKUP((AU$3-$C22+1)/$D22,Profile!$B$2:$C$250,2)*($E22-$G21)-(IF(AT$3&gt;=$C22,IF(AT$3&lt;=$C22+$D22-1,VLOOKUP((AT$3-$C22+1)/$D22,Profile!$B$2:$C$250,2)*($E22-$G21),0),0)),0),0)</f>
        <v>0</v>
      </c>
      <c r="AV22" s="148">
        <f>IF(AV$3&gt;=$C22,IF(AV$3&lt;=$C22+$D22-1,VLOOKUP((AV$3-$C22+1)/$D22,Profile!$B$2:$C$250,2)*($E22-$G21)-(IF(AU$3&gt;=$C22,IF(AU$3&lt;=$C22+$D22-1,VLOOKUP((AU$3-$C22+1)/$D22,Profile!$B$2:$C$250,2)*($E22-$G21),0),0)),0),0)</f>
        <v>0</v>
      </c>
      <c r="AW22" s="148">
        <f>IF(AW$3&gt;=$C22,IF(AW$3&lt;=$C22+$D22-1,VLOOKUP((AW$3-$C22+1)/$D22,Profile!$B$2:$C$250,2)*($E22-$G21)-(IF(AV$3&gt;=$C22,IF(AV$3&lt;=$C22+$D22-1,VLOOKUP((AV$3-$C22+1)/$D22,Profile!$B$2:$C$250,2)*($E22-$G21),0),0)),0),0)</f>
        <v>0</v>
      </c>
      <c r="AX22" s="148">
        <f>IF(AX$3&gt;=$C22,IF(AX$3&lt;=$C22+$D22-1,VLOOKUP((AX$3-$C22+1)/$D22,Profile!$B$2:$C$250,2)*($E22-$G21)-(IF(AW$3&gt;=$C22,IF(AW$3&lt;=$C22+$D22-1,VLOOKUP((AW$3-$C22+1)/$D22,Profile!$B$2:$C$250,2)*($E22-$G21),0),0)),0),0)</f>
        <v>0</v>
      </c>
      <c r="AY22" s="148">
        <f>IF(AY$3&gt;=$C22,IF(AY$3&lt;=$C22+$D22-1,VLOOKUP((AY$3-$C22+1)/$D22,Profile!$B$2:$C$250,2)*($E22-$G21)-(IF(AX$3&gt;=$C22,IF(AX$3&lt;=$C22+$D22-1,VLOOKUP((AX$3-$C22+1)/$D22,Profile!$B$2:$C$250,2)*($E22-$G21),0),0)),0),0)</f>
        <v>0</v>
      </c>
      <c r="AZ22" s="148">
        <f>IF(AZ$3&gt;=$C22,IF(AZ$3&lt;=$C22+$D22-1,VLOOKUP((AZ$3-$C22+1)/$D22,Profile!$B$2:$C$250,2)*($E22-$G21)-(IF(AY$3&gt;=$C22,IF(AY$3&lt;=$C22+$D22-1,VLOOKUP((AY$3-$C22+1)/$D22,Profile!$B$2:$C$250,2)*($E22-$G21),0),0)),0),0)</f>
        <v>0</v>
      </c>
      <c r="BA22" s="148">
        <f>IF(BA$3&gt;=$C22,IF(BA$3&lt;=$C22+$D22-1,VLOOKUP((BA$3-$C22+1)/$D22,Profile!$B$2:$C$250,2)*($E22-$G21)-(IF(AZ$3&gt;=$C22,IF(AZ$3&lt;=$C22+$D22-1,VLOOKUP((AZ$3-$C22+1)/$D22,Profile!$B$2:$C$250,2)*($E22-$G21),0),0)),0),0)</f>
        <v>0</v>
      </c>
      <c r="BB22" s="148">
        <f>IF(BB$3&gt;=$C22,IF(BB$3&lt;=$C22+$D22-1,VLOOKUP((BB$3-$C22+1)/$D22,Profile!$B$2:$C$250,2)*($E22-$G21)-(IF(BA$3&gt;=$C22,IF(BA$3&lt;=$C22+$D22-1,VLOOKUP((BA$3-$C22+1)/$D22,Profile!$B$2:$C$250,2)*($E22-$G21),0),0)),0),0)</f>
        <v>0</v>
      </c>
      <c r="BC22" s="148">
        <f>IF(BC$3&gt;=$C22,IF(BC$3&lt;=$C22+$D22-1,VLOOKUP((BC$3-$C22+1)/$D22,Profile!$B$2:$C$250,2)*($E22-$G21)-(IF(BB$3&gt;=$C22,IF(BB$3&lt;=$C22+$D22-1,VLOOKUP((BB$3-$C22+1)/$D22,Profile!$B$2:$C$250,2)*($E22-$G21),0),0)),0),0)</f>
        <v>0</v>
      </c>
      <c r="BD22" s="148">
        <f>IF(BD$3&gt;=$C22,IF(BD$3&lt;=$C22+$D22-1,VLOOKUP((BD$3-$C22+1)/$D22,Profile!$B$2:$C$250,2)*($E22-$G21)-(IF(BC$3&gt;=$C22,IF(BC$3&lt;=$C22+$D22-1,VLOOKUP((BC$3-$C22+1)/$D22,Profile!$B$2:$C$250,2)*($E22-$G21),0),0)),0),0)</f>
        <v>0</v>
      </c>
      <c r="BE22" s="148">
        <f>IF(BE$3&gt;=$C22,IF(BE$3&lt;=$C22+$D22-1,VLOOKUP((BE$3-$C22+1)/$D22,Profile!$B$2:$C$250,2)*($E22-$G21)-(IF(BD$3&gt;=$C22,IF(BD$3&lt;=$C22+$D22-1,VLOOKUP((BD$3-$C22+1)/$D22,Profile!$B$2:$C$250,2)*($E22-$G21),0),0)),0),0)</f>
        <v>0</v>
      </c>
      <c r="BF22" s="148">
        <f>IF(BF$3&gt;=$C22,IF(BF$3&lt;=$C22+$D22-1,VLOOKUP((BF$3-$C22+1)/$D22,Profile!$B$2:$C$250,2)*($E22-$G21)-(IF(BE$3&gt;=$C22,IF(BE$3&lt;=$C22+$D22-1,VLOOKUP((BE$3-$C22+1)/$D22,Profile!$B$2:$C$250,2)*($E22-$G21),0),0)),0),0)</f>
        <v>0</v>
      </c>
      <c r="BG22" s="148">
        <f>IF(BG$3&gt;=$C22,IF(BG$3&lt;=$C22+$D22-1,VLOOKUP((BG$3-$C22+1)/$D22,Profile!$B$2:$C$250,2)*($E22-$G21)-(IF(BF$3&gt;=$C22,IF(BF$3&lt;=$C22+$D22-1,VLOOKUP((BF$3-$C22+1)/$D22,Profile!$B$2:$C$250,2)*($E22-$G21),0),0)),0),0)</f>
        <v>0</v>
      </c>
      <c r="BH22" s="148">
        <f>IF(BH$3&gt;=$C22,IF(BH$3&lt;=$C22+$D22-1,VLOOKUP((BH$3-$C22+1)/$D22,Profile!$B$2:$C$250,2)*($E22-$G21)-(IF(BG$3&gt;=$C22,IF(BG$3&lt;=$C22+$D22-1,VLOOKUP((BG$3-$C22+1)/$D22,Profile!$B$2:$C$250,2)*($E22-$G21),0),0)),0),0)</f>
        <v>0</v>
      </c>
      <c r="BI22" s="148">
        <f>IF(BI$3&gt;=$C22,IF(BI$3&lt;=$C22+$D22-1,VLOOKUP((BI$3-$C22+1)/$D22,Profile!$B$2:$C$250,2)*($E22-$G21)-(IF(BH$3&gt;=$C22,IF(BH$3&lt;=$C22+$D22-1,VLOOKUP((BH$3-$C22+1)/$D22,Profile!$B$2:$C$250,2)*($E22-$G21),0),0)),0),0)</f>
        <v>0</v>
      </c>
      <c r="BJ22" s="148">
        <f>IF(BJ$3&gt;=$C22,IF(BJ$3&lt;=$C22+$D22-1,VLOOKUP((BJ$3-$C22+1)/$D22,Profile!$B$2:$C$250,2)*($E22-$G21)-(IF(BI$3&gt;=$C22,IF(BI$3&lt;=$C22+$D22-1,VLOOKUP((BI$3-$C22+1)/$D22,Profile!$B$2:$C$250,2)*($E22-$G21),0),0)),0),0)</f>
        <v>0</v>
      </c>
      <c r="BK22" s="148">
        <f>IF(BK$3&gt;=$C22,IF(BK$3&lt;=$C22+$D22-1,VLOOKUP((BK$3-$C22+1)/$D22,Profile!$B$2:$C$250,2)*($E22-$G21)-(IF(BJ$3&gt;=$C22,IF(BJ$3&lt;=$C22+$D22-1,VLOOKUP((BJ$3-$C22+1)/$D22,Profile!$B$2:$C$250,2)*($E22-$G21),0),0)),0),0)</f>
        <v>0</v>
      </c>
      <c r="BL22" s="148">
        <f>IF(BL$3&gt;=$C22,IF(BL$3&lt;=$C22+$D22-1,VLOOKUP((BL$3-$C22+1)/$D22,Profile!$B$2:$C$250,2)*($E22-$G21)-(IF(BK$3&gt;=$C22,IF(BK$3&lt;=$C22+$D22-1,VLOOKUP((BK$3-$C22+1)/$D22,Profile!$B$2:$C$250,2)*($E22-$G21),0),0)),0),0)</f>
        <v>0</v>
      </c>
      <c r="BM22" s="148">
        <f>IF(BM$3&gt;=$C22,IF(BM$3&lt;=$C22+$D22-1,VLOOKUP((BM$3-$C22+1)/$D22,Profile!$B$2:$C$250,2)*($E22-$G21)-(IF(BL$3&gt;=$C22,IF(BL$3&lt;=$C22+$D22-1,VLOOKUP((BL$3-$C22+1)/$D22,Profile!$B$2:$C$250,2)*($E22-$G21),0),0)),0),0)</f>
        <v>0</v>
      </c>
      <c r="BN22" s="148">
        <f>IF(BN$3&gt;=$C22,IF(BN$3&lt;=$C22+$D22-1,VLOOKUP((BN$3-$C22+1)/$D22,Profile!$B$2:$C$250,2)*($E22-$G21)-(IF(BM$3&gt;=$C22,IF(BM$3&lt;=$C22+$D22-1,VLOOKUP((BM$3-$C22+1)/$D22,Profile!$B$2:$C$250,2)*($E22-$G21),0),0)),0),0)</f>
        <v>0</v>
      </c>
      <c r="BO22" s="148">
        <f>IF(BO$3&gt;=$C22,IF(BO$3&lt;=$C22+$D22-1,VLOOKUP((BO$3-$C22+1)/$D22,Profile!$B$2:$C$250,2)*($E22-$G21)-(IF(BN$3&gt;=$C22,IF(BN$3&lt;=$C22+$D22-1,VLOOKUP((BN$3-$C22+1)/$D22,Profile!$B$2:$C$250,2)*($E22-$G21),0),0)),0),0)</f>
        <v>0</v>
      </c>
      <c r="BP22" s="148">
        <f>IF(BP$3&gt;=$C22,IF(BP$3&lt;=$C22+$D22-1,VLOOKUP((BP$3-$C22+1)/$D22,Profile!$B$2:$C$250,2)*($E22-$G21)-(IF(BO$3&gt;=$C22,IF(BO$3&lt;=$C22+$D22-1,VLOOKUP((BO$3-$C22+1)/$D22,Profile!$B$2:$C$250,2)*($E22-$G21),0),0)),0),0)</f>
        <v>0</v>
      </c>
      <c r="BQ22" s="148">
        <f>IF(BQ$3&gt;=$C22,IF(BQ$3&lt;=$C22+$D22-1,VLOOKUP((BQ$3-$C22+1)/$D22,Profile!$B$2:$C$250,2)*($E22-$G21)-(IF(BP$3&gt;=$C22,IF(BP$3&lt;=$C22+$D22-1,VLOOKUP((BP$3-$C22+1)/$D22,Profile!$B$2:$C$250,2)*($E22-$G21),0),0)),0),0)</f>
        <v>0</v>
      </c>
      <c r="BR22" s="148">
        <f>IF(BR$3&gt;=$C22,IF(BR$3&lt;=$C22+$D22-1,VLOOKUP((BR$3-$C22+1)/$D22,Profile!$B$2:$C$250,2)*($E22-$G21)-(IF(BQ$3&gt;=$C22,IF(BQ$3&lt;=$C22+$D22-1,VLOOKUP((BQ$3-$C22+1)/$D22,Profile!$B$2:$C$250,2)*($E22-$G21),0),0)),0),0)</f>
        <v>0</v>
      </c>
      <c r="BS22" s="148">
        <f>IF(BS$3&gt;=$C22,IF(BS$3&lt;=$C22+$D22-1,VLOOKUP((BS$3-$C22+1)/$D22,Profile!$B$2:$C$250,2)*($E22-$G21)-(IF(BR$3&gt;=$C22,IF(BR$3&lt;=$C22+$D22-1,VLOOKUP((BR$3-$C22+1)/$D22,Profile!$B$2:$C$250,2)*($E22-$G21),0),0)),0),0)</f>
        <v>0</v>
      </c>
      <c r="BT22" s="148">
        <f>IF(BT$3&gt;=$C22,IF(BT$3&lt;=$C22+$D22-1,VLOOKUP((BT$3-$C22+1)/$D22,Profile!$B$2:$C$250,2)*($E22-$G21)-(IF(BS$3&gt;=$C22,IF(BS$3&lt;=$C22+$D22-1,VLOOKUP((BS$3-$C22+1)/$D22,Profile!$B$2:$C$250,2)*($E22-$G21),0),0)),0),0)</f>
        <v>0</v>
      </c>
    </row>
    <row r="23" spans="1:72">
      <c r="A23" s="131"/>
      <c r="C23" s="131"/>
      <c r="D23" s="153"/>
      <c r="E23" s="149"/>
      <c r="F23" s="142" t="s">
        <v>31</v>
      </c>
      <c r="G23" s="148">
        <f>SUM(H23:GA23)</f>
        <v>0</v>
      </c>
      <c r="H23" s="148">
        <f t="shared" ref="H23:AM23" si="14">+H21+H22</f>
        <v>0</v>
      </c>
      <c r="I23" s="148">
        <f t="shared" si="14"/>
        <v>0</v>
      </c>
      <c r="J23" s="148">
        <f t="shared" si="14"/>
        <v>0</v>
      </c>
      <c r="K23" s="148">
        <f t="shared" si="14"/>
        <v>0</v>
      </c>
      <c r="L23" s="148">
        <f t="shared" si="14"/>
        <v>0</v>
      </c>
      <c r="M23" s="148">
        <f t="shared" si="14"/>
        <v>0</v>
      </c>
      <c r="N23" s="148">
        <f t="shared" si="14"/>
        <v>0</v>
      </c>
      <c r="O23" s="148">
        <f t="shared" si="14"/>
        <v>0</v>
      </c>
      <c r="P23" s="148">
        <f t="shared" si="14"/>
        <v>0</v>
      </c>
      <c r="Q23" s="148">
        <f t="shared" si="14"/>
        <v>0</v>
      </c>
      <c r="R23" s="148">
        <f t="shared" si="14"/>
        <v>0</v>
      </c>
      <c r="S23" s="148">
        <f t="shared" si="14"/>
        <v>0</v>
      </c>
      <c r="T23" s="148">
        <f t="shared" si="14"/>
        <v>0</v>
      </c>
      <c r="U23" s="148">
        <f t="shared" si="14"/>
        <v>0</v>
      </c>
      <c r="V23" s="148">
        <f t="shared" si="14"/>
        <v>0</v>
      </c>
      <c r="W23" s="148">
        <f t="shared" si="14"/>
        <v>0</v>
      </c>
      <c r="X23" s="148">
        <f t="shared" si="14"/>
        <v>0</v>
      </c>
      <c r="Y23" s="148">
        <f t="shared" si="14"/>
        <v>0</v>
      </c>
      <c r="Z23" s="148">
        <f t="shared" si="14"/>
        <v>0</v>
      </c>
      <c r="AA23" s="148">
        <f t="shared" si="14"/>
        <v>0</v>
      </c>
      <c r="AB23" s="148">
        <f t="shared" si="14"/>
        <v>0</v>
      </c>
      <c r="AC23" s="148">
        <f t="shared" si="14"/>
        <v>0</v>
      </c>
      <c r="AD23" s="148">
        <f t="shared" si="14"/>
        <v>0</v>
      </c>
      <c r="AE23" s="148">
        <f t="shared" si="14"/>
        <v>0</v>
      </c>
      <c r="AF23" s="148">
        <f t="shared" si="14"/>
        <v>0</v>
      </c>
      <c r="AG23" s="148">
        <f t="shared" si="14"/>
        <v>0</v>
      </c>
      <c r="AH23" s="148">
        <f t="shared" si="14"/>
        <v>0</v>
      </c>
      <c r="AI23" s="148">
        <f t="shared" si="14"/>
        <v>0</v>
      </c>
      <c r="AJ23" s="148">
        <f t="shared" si="14"/>
        <v>0</v>
      </c>
      <c r="AK23" s="148">
        <f t="shared" si="14"/>
        <v>0</v>
      </c>
      <c r="AL23" s="148">
        <f t="shared" si="14"/>
        <v>0</v>
      </c>
      <c r="AM23" s="148">
        <f t="shared" si="14"/>
        <v>0</v>
      </c>
      <c r="AN23" s="148">
        <f t="shared" ref="AN23:BS23" si="15">+AN21+AN22</f>
        <v>0</v>
      </c>
      <c r="AO23" s="148">
        <f t="shared" si="15"/>
        <v>0</v>
      </c>
      <c r="AP23" s="148">
        <f t="shared" si="15"/>
        <v>0</v>
      </c>
      <c r="AQ23" s="148">
        <f t="shared" si="15"/>
        <v>0</v>
      </c>
      <c r="AR23" s="148">
        <f t="shared" si="15"/>
        <v>0</v>
      </c>
      <c r="AS23" s="148">
        <f t="shared" si="15"/>
        <v>0</v>
      </c>
      <c r="AT23" s="148">
        <f t="shared" si="15"/>
        <v>0</v>
      </c>
      <c r="AU23" s="148">
        <f t="shared" si="15"/>
        <v>0</v>
      </c>
      <c r="AV23" s="148">
        <f t="shared" si="15"/>
        <v>0</v>
      </c>
      <c r="AW23" s="148">
        <f t="shared" si="15"/>
        <v>0</v>
      </c>
      <c r="AX23" s="148">
        <f t="shared" si="15"/>
        <v>0</v>
      </c>
      <c r="AY23" s="148">
        <f t="shared" si="15"/>
        <v>0</v>
      </c>
      <c r="AZ23" s="148">
        <f t="shared" si="15"/>
        <v>0</v>
      </c>
      <c r="BA23" s="148">
        <f t="shared" si="15"/>
        <v>0</v>
      </c>
      <c r="BB23" s="148">
        <f t="shared" si="15"/>
        <v>0</v>
      </c>
      <c r="BC23" s="148">
        <f t="shared" si="15"/>
        <v>0</v>
      </c>
      <c r="BD23" s="148">
        <f t="shared" si="15"/>
        <v>0</v>
      </c>
      <c r="BE23" s="148">
        <f t="shared" si="15"/>
        <v>0</v>
      </c>
      <c r="BF23" s="148">
        <f t="shared" si="15"/>
        <v>0</v>
      </c>
      <c r="BG23" s="148">
        <f t="shared" si="15"/>
        <v>0</v>
      </c>
      <c r="BH23" s="148">
        <f t="shared" si="15"/>
        <v>0</v>
      </c>
      <c r="BI23" s="148">
        <f t="shared" si="15"/>
        <v>0</v>
      </c>
      <c r="BJ23" s="148">
        <f t="shared" si="15"/>
        <v>0</v>
      </c>
      <c r="BK23" s="148">
        <f t="shared" si="15"/>
        <v>0</v>
      </c>
      <c r="BL23" s="148">
        <f t="shared" si="15"/>
        <v>0</v>
      </c>
      <c r="BM23" s="148">
        <f t="shared" si="15"/>
        <v>0</v>
      </c>
      <c r="BN23" s="148">
        <f t="shared" si="15"/>
        <v>0</v>
      </c>
      <c r="BO23" s="148">
        <f t="shared" si="15"/>
        <v>0</v>
      </c>
      <c r="BP23" s="148">
        <f t="shared" si="15"/>
        <v>0</v>
      </c>
      <c r="BQ23" s="148">
        <f t="shared" si="15"/>
        <v>0</v>
      </c>
      <c r="BR23" s="148">
        <f t="shared" si="15"/>
        <v>0</v>
      </c>
      <c r="BS23" s="148">
        <f t="shared" si="15"/>
        <v>0</v>
      </c>
      <c r="BT23" s="148">
        <f>+BT21+BT22</f>
        <v>0</v>
      </c>
    </row>
    <row r="24" spans="1:72">
      <c r="A24" s="131"/>
      <c r="C24" s="131"/>
      <c r="D24" s="149"/>
      <c r="F24" s="142" t="s">
        <v>36</v>
      </c>
      <c r="G24" s="148"/>
      <c r="H24" s="148">
        <f>+H23</f>
        <v>0</v>
      </c>
      <c r="I24" s="148">
        <f t="shared" ref="I24:AN24" si="16">+I23+H24</f>
        <v>0</v>
      </c>
      <c r="J24" s="148">
        <f t="shared" si="16"/>
        <v>0</v>
      </c>
      <c r="K24" s="148">
        <f t="shared" si="16"/>
        <v>0</v>
      </c>
      <c r="L24" s="148">
        <f t="shared" si="16"/>
        <v>0</v>
      </c>
      <c r="M24" s="148">
        <f t="shared" si="16"/>
        <v>0</v>
      </c>
      <c r="N24" s="148">
        <f t="shared" si="16"/>
        <v>0</v>
      </c>
      <c r="O24" s="148">
        <f t="shared" si="16"/>
        <v>0</v>
      </c>
      <c r="P24" s="148">
        <f t="shared" si="16"/>
        <v>0</v>
      </c>
      <c r="Q24" s="148">
        <f t="shared" si="16"/>
        <v>0</v>
      </c>
      <c r="R24" s="148">
        <f t="shared" si="16"/>
        <v>0</v>
      </c>
      <c r="S24" s="148">
        <f t="shared" si="16"/>
        <v>0</v>
      </c>
      <c r="T24" s="148">
        <f t="shared" si="16"/>
        <v>0</v>
      </c>
      <c r="U24" s="148">
        <f t="shared" si="16"/>
        <v>0</v>
      </c>
      <c r="V24" s="148">
        <f t="shared" si="16"/>
        <v>0</v>
      </c>
      <c r="W24" s="148">
        <f t="shared" si="16"/>
        <v>0</v>
      </c>
      <c r="X24" s="148">
        <f t="shared" si="16"/>
        <v>0</v>
      </c>
      <c r="Y24" s="148">
        <f t="shared" si="16"/>
        <v>0</v>
      </c>
      <c r="Z24" s="148">
        <f t="shared" si="16"/>
        <v>0</v>
      </c>
      <c r="AA24" s="148">
        <f t="shared" si="16"/>
        <v>0</v>
      </c>
      <c r="AB24" s="148">
        <f t="shared" si="16"/>
        <v>0</v>
      </c>
      <c r="AC24" s="148">
        <f t="shared" si="16"/>
        <v>0</v>
      </c>
      <c r="AD24" s="148">
        <f t="shared" si="16"/>
        <v>0</v>
      </c>
      <c r="AE24" s="148">
        <f t="shared" si="16"/>
        <v>0</v>
      </c>
      <c r="AF24" s="148">
        <f t="shared" si="16"/>
        <v>0</v>
      </c>
      <c r="AG24" s="148">
        <f t="shared" si="16"/>
        <v>0</v>
      </c>
      <c r="AH24" s="148">
        <f t="shared" si="16"/>
        <v>0</v>
      </c>
      <c r="AI24" s="148">
        <f t="shared" si="16"/>
        <v>0</v>
      </c>
      <c r="AJ24" s="148">
        <f t="shared" si="16"/>
        <v>0</v>
      </c>
      <c r="AK24" s="148">
        <f t="shared" si="16"/>
        <v>0</v>
      </c>
      <c r="AL24" s="148">
        <f t="shared" si="16"/>
        <v>0</v>
      </c>
      <c r="AM24" s="148">
        <f t="shared" si="16"/>
        <v>0</v>
      </c>
      <c r="AN24" s="148">
        <f t="shared" si="16"/>
        <v>0</v>
      </c>
      <c r="AO24" s="148">
        <f t="shared" ref="AO24:BT24" si="17">+AO23+AN24</f>
        <v>0</v>
      </c>
      <c r="AP24" s="148">
        <f t="shared" si="17"/>
        <v>0</v>
      </c>
      <c r="AQ24" s="148">
        <f t="shared" si="17"/>
        <v>0</v>
      </c>
      <c r="AR24" s="148">
        <f t="shared" si="17"/>
        <v>0</v>
      </c>
      <c r="AS24" s="148">
        <f t="shared" si="17"/>
        <v>0</v>
      </c>
      <c r="AT24" s="148">
        <f t="shared" si="17"/>
        <v>0</v>
      </c>
      <c r="AU24" s="148">
        <f t="shared" si="17"/>
        <v>0</v>
      </c>
      <c r="AV24" s="148">
        <f t="shared" si="17"/>
        <v>0</v>
      </c>
      <c r="AW24" s="148">
        <f t="shared" si="17"/>
        <v>0</v>
      </c>
      <c r="AX24" s="148">
        <f t="shared" si="17"/>
        <v>0</v>
      </c>
      <c r="AY24" s="148">
        <f t="shared" si="17"/>
        <v>0</v>
      </c>
      <c r="AZ24" s="148">
        <f t="shared" si="17"/>
        <v>0</v>
      </c>
      <c r="BA24" s="148">
        <f t="shared" si="17"/>
        <v>0</v>
      </c>
      <c r="BB24" s="148">
        <f t="shared" si="17"/>
        <v>0</v>
      </c>
      <c r="BC24" s="148">
        <f t="shared" si="17"/>
        <v>0</v>
      </c>
      <c r="BD24" s="148">
        <f t="shared" si="17"/>
        <v>0</v>
      </c>
      <c r="BE24" s="148">
        <f t="shared" si="17"/>
        <v>0</v>
      </c>
      <c r="BF24" s="148">
        <f t="shared" si="17"/>
        <v>0</v>
      </c>
      <c r="BG24" s="148">
        <f t="shared" si="17"/>
        <v>0</v>
      </c>
      <c r="BH24" s="148">
        <f t="shared" si="17"/>
        <v>0</v>
      </c>
      <c r="BI24" s="148">
        <f t="shared" si="17"/>
        <v>0</v>
      </c>
      <c r="BJ24" s="148">
        <f t="shared" si="17"/>
        <v>0</v>
      </c>
      <c r="BK24" s="148">
        <f t="shared" si="17"/>
        <v>0</v>
      </c>
      <c r="BL24" s="148">
        <f t="shared" si="17"/>
        <v>0</v>
      </c>
      <c r="BM24" s="148">
        <f t="shared" si="17"/>
        <v>0</v>
      </c>
      <c r="BN24" s="148">
        <f t="shared" si="17"/>
        <v>0</v>
      </c>
      <c r="BO24" s="148">
        <f t="shared" si="17"/>
        <v>0</v>
      </c>
      <c r="BP24" s="148">
        <f t="shared" si="17"/>
        <v>0</v>
      </c>
      <c r="BQ24" s="148">
        <f t="shared" si="17"/>
        <v>0</v>
      </c>
      <c r="BR24" s="148">
        <f t="shared" si="17"/>
        <v>0</v>
      </c>
      <c r="BS24" s="148">
        <f t="shared" si="17"/>
        <v>0</v>
      </c>
      <c r="BT24" s="148">
        <f t="shared" si="17"/>
        <v>0</v>
      </c>
    </row>
    <row r="25" spans="1:72" ht="1.9" customHeight="1">
      <c r="A25" s="131"/>
      <c r="C25" s="131"/>
      <c r="E25" s="149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</row>
    <row r="26" spans="1:72">
      <c r="A26" s="131">
        <v>5</v>
      </c>
      <c r="B26" s="155" t="s">
        <v>40</v>
      </c>
      <c r="C26" s="131"/>
      <c r="E26" s="149"/>
      <c r="F26" s="156" t="s">
        <v>34</v>
      </c>
      <c r="G26" s="148">
        <f>SUM(H26:GA26)</f>
        <v>0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49"/>
      <c r="S26" s="157"/>
      <c r="T26" s="157"/>
      <c r="U26" s="157"/>
      <c r="V26" s="157"/>
      <c r="W26" s="157"/>
      <c r="X26" s="157"/>
      <c r="Y26" s="149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</row>
    <row r="27" spans="1:72">
      <c r="A27" s="131"/>
      <c r="C27" s="150"/>
      <c r="D27" s="151"/>
      <c r="E27" s="152"/>
      <c r="F27" s="142" t="s">
        <v>35</v>
      </c>
      <c r="G27" s="148">
        <f>SUM(H27:GA27)</f>
        <v>0</v>
      </c>
      <c r="H27" s="148">
        <f>IF(H$3&gt;=$C27,IF(H$3&lt;=$C27+$D27-1,VLOOKUP((H$3-$C27+1)/$D27,Profile!$B$2:$C$250,2)*($E27-$G26)-(IF(G$3&gt;=$C27,IF(G$3&lt;=$C27+$D27-1,VLOOKUP((G$3-$C27+1)/$D27,Profile!$B$2:$C$250,2)*($E27-$G26),0),0)),0),0)</f>
        <v>0</v>
      </c>
      <c r="I27" s="148">
        <f>IF(I$3&gt;=$C27,IF(I$3&lt;=$C27+$D27-1,VLOOKUP((I$3-$C27+1)/$D27,Profile!$B$2:$C$250,2)*($E27-$G26)-(IF(H$3&gt;=$C27,IF(H$3&lt;=$C27+$D27-1,VLOOKUP((H$3-$C27+1)/$D27,Profile!$B$2:$C$250,2)*($E27-$G26),0),0)),0),0)</f>
        <v>0</v>
      </c>
      <c r="J27" s="148">
        <f>IF(J$3&gt;=$C27,IF(J$3&lt;=$C27+$D27-1,VLOOKUP((J$3-$C27+1)/$D27,Profile!$B$2:$C$250,2)*($E27-$G26)-(IF(I$3&gt;=$C27,IF(I$3&lt;=$C27+$D27-1,VLOOKUP((I$3-$C27+1)/$D27,Profile!$B$2:$C$250,2)*($E27-$G26),0),0)),0),0)</f>
        <v>0</v>
      </c>
      <c r="K27" s="148">
        <f>IF(K$3&gt;=$C27,IF(K$3&lt;=$C27+$D27-1,VLOOKUP((K$3-$C27+1)/$D27,Profile!$B$2:$C$250,2)*($E27-$G26)-(IF(J$3&gt;=$C27,IF(J$3&lt;=$C27+$D27-1,VLOOKUP((J$3-$C27+1)/$D27,Profile!$B$2:$C$250,2)*($E27-$G26),0),0)),0),0)</f>
        <v>0</v>
      </c>
      <c r="L27" s="148">
        <f>IF(L$3&gt;=$C27,IF(L$3&lt;=$C27+$D27-1,VLOOKUP((L$3-$C27+1)/$D27,Profile!$B$2:$C$250,2)*($E27-$G26)-(IF(K$3&gt;=$C27,IF(K$3&lt;=$C27+$D27-1,VLOOKUP((K$3-$C27+1)/$D27,Profile!$B$2:$C$250,2)*($E27-$G26),0),0)),0),0)</f>
        <v>0</v>
      </c>
      <c r="M27" s="148">
        <f>IF(M$3&gt;=$C27,IF(M$3&lt;=$C27+$D27-1,VLOOKUP((M$3-$C27+1)/$D27,Profile!$B$2:$C$250,2)*($E27-$G26)-(IF(L$3&gt;=$C27,IF(L$3&lt;=$C27+$D27-1,VLOOKUP((L$3-$C27+1)/$D27,Profile!$B$2:$C$250,2)*($E27-$G26),0),0)),0),0)</f>
        <v>0</v>
      </c>
      <c r="N27" s="148">
        <f>IF(N$3&gt;=$C27,IF(N$3&lt;=$C27+$D27-1,VLOOKUP((N$3-$C27+1)/$D27,Profile!$B$2:$C$250,2)*($E27-$G26)-(IF(M$3&gt;=$C27,IF(M$3&lt;=$C27+$D27-1,VLOOKUP((M$3-$C27+1)/$D27,Profile!$B$2:$C$250,2)*($E27-$G26),0),0)),0),0)</f>
        <v>0</v>
      </c>
      <c r="O27" s="148">
        <f>IF(O$3&gt;=$C27,IF(O$3&lt;=$C27+$D27-1,VLOOKUP((O$3-$C27+1)/$D27,Profile!$B$2:$C$250,2)*($E27-$G26)-(IF(N$3&gt;=$C27,IF(N$3&lt;=$C27+$D27-1,VLOOKUP((N$3-$C27+1)/$D27,Profile!$B$2:$C$250,2)*($E27-$G26),0),0)),0),0)</f>
        <v>0</v>
      </c>
      <c r="P27" s="148">
        <f>IF(P$3&gt;=$C27,IF(P$3&lt;=$C27+$D27-1,VLOOKUP((P$3-$C27+1)/$D27,Profile!$B$2:$C$250,2)*($E27-$G26)-(IF(O$3&gt;=$C27,IF(O$3&lt;=$C27+$D27-1,VLOOKUP((O$3-$C27+1)/$D27,Profile!$B$2:$C$250,2)*($E27-$G26),0),0)),0),0)</f>
        <v>0</v>
      </c>
      <c r="Q27" s="148">
        <f>IF(Q$3&gt;=$C27,IF(Q$3&lt;=$C27+$D27-1,VLOOKUP((Q$3-$C27+1)/$D27,Profile!$B$2:$C$250,2)*($E27-$G26)-(IF(P$3&gt;=$C27,IF(P$3&lt;=$C27+$D27-1,VLOOKUP((P$3-$C27+1)/$D27,Profile!$B$2:$C$250,2)*($E27-$G26),0),0)),0),0)</f>
        <v>0</v>
      </c>
      <c r="R27" s="148">
        <f>IF(R$3&gt;=$C27,IF(R$3&lt;=$C27+$D27-1,VLOOKUP((R$3-$C27+1)/$D27,Profile!$B$2:$C$250,2)*($E27-$G26)-(IF(Q$3&gt;=$C27,IF(Q$3&lt;=$C27+$D27-1,VLOOKUP((Q$3-$C27+1)/$D27,Profile!$B$2:$C$250,2)*($E27-$G26),0),0)),0),0)</f>
        <v>0</v>
      </c>
      <c r="S27" s="148">
        <f>IF(S$3&gt;=$C27,IF(S$3&lt;=$C27+$D27-1,VLOOKUP((S$3-$C27+1)/$D27,Profile!$B$2:$C$250,2)*($E27-$G26)-(IF(R$3&gt;=$C27,IF(R$3&lt;=$C27+$D27-1,VLOOKUP((R$3-$C27+1)/$D27,Profile!$B$2:$C$250,2)*($E27-$G26),0),0)),0),0)</f>
        <v>0</v>
      </c>
      <c r="T27" s="148">
        <f>IF(T$3&gt;=$C27,IF(T$3&lt;=$C27+$D27-1,VLOOKUP((T$3-$C27+1)/$D27,Profile!$B$2:$C$250,2)*($E27-$G26)-(IF(S$3&gt;=$C27,IF(S$3&lt;=$C27+$D27-1,VLOOKUP((S$3-$C27+1)/$D27,Profile!$B$2:$C$250,2)*($E27-$G26),0),0)),0),0)</f>
        <v>0</v>
      </c>
      <c r="U27" s="148">
        <f>IF(U$3&gt;=$C27,IF(U$3&lt;=$C27+$D27-1,VLOOKUP((U$3-$C27+1)/$D27,Profile!$B$2:$C$250,2)*($E27-$G26)-(IF(T$3&gt;=$C27,IF(T$3&lt;=$C27+$D27-1,VLOOKUP((T$3-$C27+1)/$D27,Profile!$B$2:$C$250,2)*($E27-$G26),0),0)),0),0)</f>
        <v>0</v>
      </c>
      <c r="V27" s="148">
        <f>IF(V$3&gt;=$C27,IF(V$3&lt;=$C27+$D27-1,VLOOKUP((V$3-$C27+1)/$D27,Profile!$B$2:$C$250,2)*($E27-$G26)-(IF(U$3&gt;=$C27,IF(U$3&lt;=$C27+$D27-1,VLOOKUP((U$3-$C27+1)/$D27,Profile!$B$2:$C$250,2)*($E27-$G26),0),0)),0),0)</f>
        <v>0</v>
      </c>
      <c r="W27" s="148">
        <f>IF(W$3&gt;=$C27,IF(W$3&lt;=$C27+$D27-1,VLOOKUP((W$3-$C27+1)/$D27,Profile!$B$2:$C$250,2)*($E27-$G26)-(IF(V$3&gt;=$C27,IF(V$3&lt;=$C27+$D27-1,VLOOKUP((V$3-$C27+1)/$D27,Profile!$B$2:$C$250,2)*($E27-$G26),0),0)),0),0)</f>
        <v>0</v>
      </c>
      <c r="X27" s="148">
        <f>IF(X$3&gt;=$C27,IF(X$3&lt;=$C27+$D27-1,VLOOKUP((X$3-$C27+1)/$D27,Profile!$B$2:$C$250,2)*($E27-$G26)-(IF(W$3&gt;=$C27,IF(W$3&lt;=$C27+$D27-1,VLOOKUP((W$3-$C27+1)/$D27,Profile!$B$2:$C$250,2)*($E27-$G26),0),0)),0),0)</f>
        <v>0</v>
      </c>
      <c r="Y27" s="148">
        <f>IF(Y$3&gt;=$C27,IF(Y$3&lt;=$C27+$D27-1,VLOOKUP((Y$3-$C27+1)/$D27,Profile!$B$2:$C$250,2)*($E27-$G26)-(IF(X$3&gt;=$C27,IF(X$3&lt;=$C27+$D27-1,VLOOKUP((X$3-$C27+1)/$D27,Profile!$B$2:$C$250,2)*($E27-$G26),0),0)),0),0)</f>
        <v>0</v>
      </c>
      <c r="Z27" s="148">
        <f>IF(Z$3&gt;=$C27,IF(Z$3&lt;=$C27+$D27-1,VLOOKUP((Z$3-$C27+1)/$D27,Profile!$B$2:$C$250,2)*($E27-$G26)-(IF(Y$3&gt;=$C27,IF(Y$3&lt;=$C27+$D27-1,VLOOKUP((Y$3-$C27+1)/$D27,Profile!$B$2:$C$250,2)*($E27-$G26),0),0)),0),0)</f>
        <v>0</v>
      </c>
      <c r="AA27" s="148">
        <f>IF(AA$3&gt;=$C27,IF(AA$3&lt;=$C27+$D27-1,VLOOKUP((AA$3-$C27+1)/$D27,Profile!$B$2:$C$250,2)*($E27-$G26)-(IF(Z$3&gt;=$C27,IF(Z$3&lt;=$C27+$D27-1,VLOOKUP((Z$3-$C27+1)/$D27,Profile!$B$2:$C$250,2)*($E27-$G26),0),0)),0),0)</f>
        <v>0</v>
      </c>
      <c r="AB27" s="148">
        <f>IF(AB$3&gt;=$C27,IF(AB$3&lt;=$C27+$D27-1,VLOOKUP((AB$3-$C27+1)/$D27,Profile!$B$2:$C$250,2)*($E27-$G26)-(IF(AA$3&gt;=$C27,IF(AA$3&lt;=$C27+$D27-1,VLOOKUP((AA$3-$C27+1)/$D27,Profile!$B$2:$C$250,2)*($E27-$G26),0),0)),0),0)</f>
        <v>0</v>
      </c>
      <c r="AC27" s="148">
        <f>IF(AC$3&gt;=$C27,IF(AC$3&lt;=$C27+$D27-1,VLOOKUP((AC$3-$C27+1)/$D27,Profile!$B$2:$C$250,2)*($E27-$G26)-(IF(AB$3&gt;=$C27,IF(AB$3&lt;=$C27+$D27-1,VLOOKUP((AB$3-$C27+1)/$D27,Profile!$B$2:$C$250,2)*($E27-$G26),0),0)),0),0)</f>
        <v>0</v>
      </c>
      <c r="AD27" s="148">
        <f>IF(AD$3&gt;=$C27,IF(AD$3&lt;=$C27+$D27-1,VLOOKUP((AD$3-$C27+1)/$D27,Profile!$B$2:$C$250,2)*($E27-$G26)-(IF(AC$3&gt;=$C27,IF(AC$3&lt;=$C27+$D27-1,VLOOKUP((AC$3-$C27+1)/$D27,Profile!$B$2:$C$250,2)*($E27-$G26),0),0)),0),0)</f>
        <v>0</v>
      </c>
      <c r="AE27" s="148">
        <f>IF(AE$3&gt;=$C27,IF(AE$3&lt;=$C27+$D27-1,VLOOKUP((AE$3-$C27+1)/$D27,Profile!$B$2:$C$250,2)*($E27-$G26)-(IF(AD$3&gt;=$C27,IF(AD$3&lt;=$C27+$D27-1,VLOOKUP((AD$3-$C27+1)/$D27,Profile!$B$2:$C$250,2)*($E27-$G26),0),0)),0),0)</f>
        <v>0</v>
      </c>
      <c r="AF27" s="148">
        <f>IF(AF$3&gt;=$C27,IF(AF$3&lt;=$C27+$D27-1,VLOOKUP((AF$3-$C27+1)/$D27,Profile!$B$2:$C$250,2)*($E27-$G26)-(IF(AE$3&gt;=$C27,IF(AE$3&lt;=$C27+$D27-1,VLOOKUP((AE$3-$C27+1)/$D27,Profile!$B$2:$C$250,2)*($E27-$G26),0),0)),0),0)</f>
        <v>0</v>
      </c>
      <c r="AG27" s="148">
        <f>IF(AG$3&gt;=$C27,IF(AG$3&lt;=$C27+$D27-1,VLOOKUP((AG$3-$C27+1)/$D27,Profile!$B$2:$C$250,2)*($E27-$G26)-(IF(AF$3&gt;=$C27,IF(AF$3&lt;=$C27+$D27-1,VLOOKUP((AF$3-$C27+1)/$D27,Profile!$B$2:$C$250,2)*($E27-$G26),0),0)),0),0)</f>
        <v>0</v>
      </c>
      <c r="AH27" s="148">
        <f>IF(AH$3&gt;=$C27,IF(AH$3&lt;=$C27+$D27-1,VLOOKUP((AH$3-$C27+1)/$D27,Profile!$B$2:$C$250,2)*($E27-$G26)-(IF(AG$3&gt;=$C27,IF(AG$3&lt;=$C27+$D27-1,VLOOKUP((AG$3-$C27+1)/$D27,Profile!$B$2:$C$250,2)*($E27-$G26),0),0)),0),0)</f>
        <v>0</v>
      </c>
      <c r="AI27" s="148">
        <f>IF(AI$3&gt;=$C27,IF(AI$3&lt;=$C27+$D27-1,VLOOKUP((AI$3-$C27+1)/$D27,Profile!$B$2:$C$250,2)*($E27-$G26)-(IF(AH$3&gt;=$C27,IF(AH$3&lt;=$C27+$D27-1,VLOOKUP((AH$3-$C27+1)/$D27,Profile!$B$2:$C$250,2)*($E27-$G26),0),0)),0),0)</f>
        <v>0</v>
      </c>
      <c r="AJ27" s="148">
        <f>IF(AJ$3&gt;=$C27,IF(AJ$3&lt;=$C27+$D27-1,VLOOKUP((AJ$3-$C27+1)/$D27,Profile!$B$2:$C$250,2)*($E27-$G26)-(IF(AI$3&gt;=$C27,IF(AI$3&lt;=$C27+$D27-1,VLOOKUP((AI$3-$C27+1)/$D27,Profile!$B$2:$C$250,2)*($E27-$G26),0),0)),0),0)</f>
        <v>0</v>
      </c>
      <c r="AK27" s="148">
        <f>IF(AK$3&gt;=$C27,IF(AK$3&lt;=$C27+$D27-1,VLOOKUP((AK$3-$C27+1)/$D27,Profile!$B$2:$C$250,2)*($E27-$G26)-(IF(AJ$3&gt;=$C27,IF(AJ$3&lt;=$C27+$D27-1,VLOOKUP((AJ$3-$C27+1)/$D27,Profile!$B$2:$C$250,2)*($E27-$G26),0),0)),0),0)</f>
        <v>0</v>
      </c>
      <c r="AL27" s="148">
        <f>IF(AL$3&gt;=$C27,IF(AL$3&lt;=$C27+$D27-1,VLOOKUP((AL$3-$C27+1)/$D27,Profile!$B$2:$C$250,2)*($E27-$G26)-(IF(AK$3&gt;=$C27,IF(AK$3&lt;=$C27+$D27-1,VLOOKUP((AK$3-$C27+1)/$D27,Profile!$B$2:$C$250,2)*($E27-$G26),0),0)),0),0)</f>
        <v>0</v>
      </c>
      <c r="AM27" s="148">
        <f>IF(AM$3&gt;=$C27,IF(AM$3&lt;=$C27+$D27-1,VLOOKUP((AM$3-$C27+1)/$D27,Profile!$B$2:$C$250,2)*($E27-$G26)-(IF(AL$3&gt;=$C27,IF(AL$3&lt;=$C27+$D27-1,VLOOKUP((AL$3-$C27+1)/$D27,Profile!$B$2:$C$250,2)*($E27-$G26),0),0)),0),0)</f>
        <v>0</v>
      </c>
      <c r="AN27" s="148">
        <f>IF(AN$3&gt;=$C27,IF(AN$3&lt;=$C27+$D27-1,VLOOKUP((AN$3-$C27+1)/$D27,Profile!$B$2:$C$250,2)*($E27-$G26)-(IF(AM$3&gt;=$C27,IF(AM$3&lt;=$C27+$D27-1,VLOOKUP((AM$3-$C27+1)/$D27,Profile!$B$2:$C$250,2)*($E27-$G26),0),0)),0),0)</f>
        <v>0</v>
      </c>
      <c r="AO27" s="148">
        <f>IF(AO$3&gt;=$C27,IF(AO$3&lt;=$C27+$D27-1,VLOOKUP((AO$3-$C27+1)/$D27,Profile!$B$2:$C$250,2)*($E27-$G26)-(IF(AN$3&gt;=$C27,IF(AN$3&lt;=$C27+$D27-1,VLOOKUP((AN$3-$C27+1)/$D27,Profile!$B$2:$C$250,2)*($E27-$G26),0),0)),0),0)</f>
        <v>0</v>
      </c>
      <c r="AP27" s="148">
        <f>IF(AP$3&gt;=$C27,IF(AP$3&lt;=$C27+$D27-1,VLOOKUP((AP$3-$C27+1)/$D27,Profile!$B$2:$C$250,2)*($E27-$G26)-(IF(AO$3&gt;=$C27,IF(AO$3&lt;=$C27+$D27-1,VLOOKUP((AO$3-$C27+1)/$D27,Profile!$B$2:$C$250,2)*($E27-$G26),0),0)),0),0)</f>
        <v>0</v>
      </c>
      <c r="AQ27" s="148">
        <f>IF(AQ$3&gt;=$C27,IF(AQ$3&lt;=$C27+$D27-1,VLOOKUP((AQ$3-$C27+1)/$D27,Profile!$B$2:$C$250,2)*($E27-$G26)-(IF(AP$3&gt;=$C27,IF(AP$3&lt;=$C27+$D27-1,VLOOKUP((AP$3-$C27+1)/$D27,Profile!$B$2:$C$250,2)*($E27-$G26),0),0)),0),0)</f>
        <v>0</v>
      </c>
      <c r="AR27" s="148">
        <f>IF(AR$3&gt;=$C27,IF(AR$3&lt;=$C27+$D27-1,VLOOKUP((AR$3-$C27+1)/$D27,Profile!$B$2:$C$250,2)*($E27-$G26)-(IF(AQ$3&gt;=$C27,IF(AQ$3&lt;=$C27+$D27-1,VLOOKUP((AQ$3-$C27+1)/$D27,Profile!$B$2:$C$250,2)*($E27-$G26),0),0)),0),0)</f>
        <v>0</v>
      </c>
      <c r="AS27" s="148">
        <f>IF(AS$3&gt;=$C27,IF(AS$3&lt;=$C27+$D27-1,VLOOKUP((AS$3-$C27+1)/$D27,Profile!$B$2:$C$250,2)*($E27-$G26)-(IF(AR$3&gt;=$C27,IF(AR$3&lt;=$C27+$D27-1,VLOOKUP((AR$3-$C27+1)/$D27,Profile!$B$2:$C$250,2)*($E27-$G26),0),0)),0),0)</f>
        <v>0</v>
      </c>
      <c r="AT27" s="148">
        <f>IF(AT$3&gt;=$C27,IF(AT$3&lt;=$C27+$D27-1,VLOOKUP((AT$3-$C27+1)/$D27,Profile!$B$2:$C$250,2)*($E27-$G26)-(IF(AS$3&gt;=$C27,IF(AS$3&lt;=$C27+$D27-1,VLOOKUP((AS$3-$C27+1)/$D27,Profile!$B$2:$C$250,2)*($E27-$G26),0),0)),0),0)</f>
        <v>0</v>
      </c>
      <c r="AU27" s="148">
        <f>IF(AU$3&gt;=$C27,IF(AU$3&lt;=$C27+$D27-1,VLOOKUP((AU$3-$C27+1)/$D27,Profile!$B$2:$C$250,2)*($E27-$G26)-(IF(AT$3&gt;=$C27,IF(AT$3&lt;=$C27+$D27-1,VLOOKUP((AT$3-$C27+1)/$D27,Profile!$B$2:$C$250,2)*($E27-$G26),0),0)),0),0)</f>
        <v>0</v>
      </c>
      <c r="AV27" s="148">
        <f>IF(AV$3&gt;=$C27,IF(AV$3&lt;=$C27+$D27-1,VLOOKUP((AV$3-$C27+1)/$D27,Profile!$B$2:$C$250,2)*($E27-$G26)-(IF(AU$3&gt;=$C27,IF(AU$3&lt;=$C27+$D27-1,VLOOKUP((AU$3-$C27+1)/$D27,Profile!$B$2:$C$250,2)*($E27-$G26),0),0)),0),0)</f>
        <v>0</v>
      </c>
      <c r="AW27" s="148">
        <f>IF(AW$3&gt;=$C27,IF(AW$3&lt;=$C27+$D27-1,VLOOKUP((AW$3-$C27+1)/$D27,Profile!$B$2:$C$250,2)*($E27-$G26)-(IF(AV$3&gt;=$C27,IF(AV$3&lt;=$C27+$D27-1,VLOOKUP((AV$3-$C27+1)/$D27,Profile!$B$2:$C$250,2)*($E27-$G26),0),0)),0),0)</f>
        <v>0</v>
      </c>
      <c r="AX27" s="148">
        <f>IF(AX$3&gt;=$C27,IF(AX$3&lt;=$C27+$D27-1,VLOOKUP((AX$3-$C27+1)/$D27,Profile!$B$2:$C$250,2)*($E27-$G26)-(IF(AW$3&gt;=$C27,IF(AW$3&lt;=$C27+$D27-1,VLOOKUP((AW$3-$C27+1)/$D27,Profile!$B$2:$C$250,2)*($E27-$G26),0),0)),0),0)</f>
        <v>0</v>
      </c>
      <c r="AY27" s="148">
        <f>IF(AY$3&gt;=$C27,IF(AY$3&lt;=$C27+$D27-1,VLOOKUP((AY$3-$C27+1)/$D27,Profile!$B$2:$C$250,2)*($E27-$G26)-(IF(AX$3&gt;=$C27,IF(AX$3&lt;=$C27+$D27-1,VLOOKUP((AX$3-$C27+1)/$D27,Profile!$B$2:$C$250,2)*($E27-$G26),0),0)),0),0)</f>
        <v>0</v>
      </c>
      <c r="AZ27" s="148">
        <f>IF(AZ$3&gt;=$C27,IF(AZ$3&lt;=$C27+$D27-1,VLOOKUP((AZ$3-$C27+1)/$D27,Profile!$B$2:$C$250,2)*($E27-$G26)-(IF(AY$3&gt;=$C27,IF(AY$3&lt;=$C27+$D27-1,VLOOKUP((AY$3-$C27+1)/$D27,Profile!$B$2:$C$250,2)*($E27-$G26),0),0)),0),0)</f>
        <v>0</v>
      </c>
      <c r="BA27" s="148">
        <f>IF(BA$3&gt;=$C27,IF(BA$3&lt;=$C27+$D27-1,VLOOKUP((BA$3-$C27+1)/$D27,Profile!$B$2:$C$250,2)*($E27-$G26)-(IF(AZ$3&gt;=$C27,IF(AZ$3&lt;=$C27+$D27-1,VLOOKUP((AZ$3-$C27+1)/$D27,Profile!$B$2:$C$250,2)*($E27-$G26),0),0)),0),0)</f>
        <v>0</v>
      </c>
      <c r="BB27" s="148">
        <f>IF(BB$3&gt;=$C27,IF(BB$3&lt;=$C27+$D27-1,VLOOKUP((BB$3-$C27+1)/$D27,Profile!$B$2:$C$250,2)*($E27-$G26)-(IF(BA$3&gt;=$C27,IF(BA$3&lt;=$C27+$D27-1,VLOOKUP((BA$3-$C27+1)/$D27,Profile!$B$2:$C$250,2)*($E27-$G26),0),0)),0),0)</f>
        <v>0</v>
      </c>
      <c r="BC27" s="148">
        <f>IF(BC$3&gt;=$C27,IF(BC$3&lt;=$C27+$D27-1,VLOOKUP((BC$3-$C27+1)/$D27,Profile!$B$2:$C$250,2)*($E27-$G26)-(IF(BB$3&gt;=$C27,IF(BB$3&lt;=$C27+$D27-1,VLOOKUP((BB$3-$C27+1)/$D27,Profile!$B$2:$C$250,2)*($E27-$G26),0),0)),0),0)</f>
        <v>0</v>
      </c>
      <c r="BD27" s="148">
        <f>IF(BD$3&gt;=$C27,IF(BD$3&lt;=$C27+$D27-1,VLOOKUP((BD$3-$C27+1)/$D27,Profile!$B$2:$C$250,2)*($E27-$G26)-(IF(BC$3&gt;=$C27,IF(BC$3&lt;=$C27+$D27-1,VLOOKUP((BC$3-$C27+1)/$D27,Profile!$B$2:$C$250,2)*($E27-$G26),0),0)),0),0)</f>
        <v>0</v>
      </c>
      <c r="BE27" s="148">
        <f>IF(BE$3&gt;=$C27,IF(BE$3&lt;=$C27+$D27-1,VLOOKUP((BE$3-$C27+1)/$D27,Profile!$B$2:$C$250,2)*($E27-$G26)-(IF(BD$3&gt;=$C27,IF(BD$3&lt;=$C27+$D27-1,VLOOKUP((BD$3-$C27+1)/$D27,Profile!$B$2:$C$250,2)*($E27-$G26),0),0)),0),0)</f>
        <v>0</v>
      </c>
      <c r="BF27" s="148">
        <f>IF(BF$3&gt;=$C27,IF(BF$3&lt;=$C27+$D27-1,VLOOKUP((BF$3-$C27+1)/$D27,Profile!$B$2:$C$250,2)*($E27-$G26)-(IF(BE$3&gt;=$C27,IF(BE$3&lt;=$C27+$D27-1,VLOOKUP((BE$3-$C27+1)/$D27,Profile!$B$2:$C$250,2)*($E27-$G26),0),0)),0),0)</f>
        <v>0</v>
      </c>
      <c r="BG27" s="148">
        <f>IF(BG$3&gt;=$C27,IF(BG$3&lt;=$C27+$D27-1,VLOOKUP((BG$3-$C27+1)/$D27,Profile!$B$2:$C$250,2)*($E27-$G26)-(IF(BF$3&gt;=$C27,IF(BF$3&lt;=$C27+$D27-1,VLOOKUP((BF$3-$C27+1)/$D27,Profile!$B$2:$C$250,2)*($E27-$G26),0),0)),0),0)</f>
        <v>0</v>
      </c>
      <c r="BH27" s="148">
        <f>IF(BH$3&gt;=$C27,IF(BH$3&lt;=$C27+$D27-1,VLOOKUP((BH$3-$C27+1)/$D27,Profile!$B$2:$C$250,2)*($E27-$G26)-(IF(BG$3&gt;=$C27,IF(BG$3&lt;=$C27+$D27-1,VLOOKUP((BG$3-$C27+1)/$D27,Profile!$B$2:$C$250,2)*($E27-$G26),0),0)),0),0)</f>
        <v>0</v>
      </c>
      <c r="BI27" s="148">
        <f>IF(BI$3&gt;=$C27,IF(BI$3&lt;=$C27+$D27-1,VLOOKUP((BI$3-$C27+1)/$D27,Profile!$B$2:$C$250,2)*($E27-$G26)-(IF(BH$3&gt;=$C27,IF(BH$3&lt;=$C27+$D27-1,VLOOKUP((BH$3-$C27+1)/$D27,Profile!$B$2:$C$250,2)*($E27-$G26),0),0)),0),0)</f>
        <v>0</v>
      </c>
      <c r="BJ27" s="148">
        <f>IF(BJ$3&gt;=$C27,IF(BJ$3&lt;=$C27+$D27-1,VLOOKUP((BJ$3-$C27+1)/$D27,Profile!$B$2:$C$250,2)*($E27-$G26)-(IF(BI$3&gt;=$C27,IF(BI$3&lt;=$C27+$D27-1,VLOOKUP((BI$3-$C27+1)/$D27,Profile!$B$2:$C$250,2)*($E27-$G26),0),0)),0),0)</f>
        <v>0</v>
      </c>
      <c r="BK27" s="148">
        <f>IF(BK$3&gt;=$C27,IF(BK$3&lt;=$C27+$D27-1,VLOOKUP((BK$3-$C27+1)/$D27,Profile!$B$2:$C$250,2)*($E27-$G26)-(IF(BJ$3&gt;=$C27,IF(BJ$3&lt;=$C27+$D27-1,VLOOKUP((BJ$3-$C27+1)/$D27,Profile!$B$2:$C$250,2)*($E27-$G26),0),0)),0),0)</f>
        <v>0</v>
      </c>
      <c r="BL27" s="148">
        <f>IF(BL$3&gt;=$C27,IF(BL$3&lt;=$C27+$D27-1,VLOOKUP((BL$3-$C27+1)/$D27,Profile!$B$2:$C$250,2)*($E27-$G26)-(IF(BK$3&gt;=$C27,IF(BK$3&lt;=$C27+$D27-1,VLOOKUP((BK$3-$C27+1)/$D27,Profile!$B$2:$C$250,2)*($E27-$G26),0),0)),0),0)</f>
        <v>0</v>
      </c>
      <c r="BM27" s="148">
        <f>IF(BM$3&gt;=$C27,IF(BM$3&lt;=$C27+$D27-1,VLOOKUP((BM$3-$C27+1)/$D27,Profile!$B$2:$C$250,2)*($E27-$G26)-(IF(BL$3&gt;=$C27,IF(BL$3&lt;=$C27+$D27-1,VLOOKUP((BL$3-$C27+1)/$D27,Profile!$B$2:$C$250,2)*($E27-$G26),0),0)),0),0)</f>
        <v>0</v>
      </c>
      <c r="BN27" s="148">
        <f>IF(BN$3&gt;=$C27,IF(BN$3&lt;=$C27+$D27-1,VLOOKUP((BN$3-$C27+1)/$D27,Profile!$B$2:$C$250,2)*($E27-$G26)-(IF(BM$3&gt;=$C27,IF(BM$3&lt;=$C27+$D27-1,VLOOKUP((BM$3-$C27+1)/$D27,Profile!$B$2:$C$250,2)*($E27-$G26),0),0)),0),0)</f>
        <v>0</v>
      </c>
      <c r="BO27" s="148">
        <f>IF(BO$3&gt;=$C27,IF(BO$3&lt;=$C27+$D27-1,VLOOKUP((BO$3-$C27+1)/$D27,Profile!$B$2:$C$250,2)*($E27-$G26)-(IF(BN$3&gt;=$C27,IF(BN$3&lt;=$C27+$D27-1,VLOOKUP((BN$3-$C27+1)/$D27,Profile!$B$2:$C$250,2)*($E27-$G26),0),0)),0),0)</f>
        <v>0</v>
      </c>
      <c r="BP27" s="148">
        <f>IF(BP$3&gt;=$C27,IF(BP$3&lt;=$C27+$D27-1,VLOOKUP((BP$3-$C27+1)/$D27,Profile!$B$2:$C$250,2)*($E27-$G26)-(IF(BO$3&gt;=$C27,IF(BO$3&lt;=$C27+$D27-1,VLOOKUP((BO$3-$C27+1)/$D27,Profile!$B$2:$C$250,2)*($E27-$G26),0),0)),0),0)</f>
        <v>0</v>
      </c>
      <c r="BQ27" s="148">
        <f>IF(BQ$3&gt;=$C27,IF(BQ$3&lt;=$C27+$D27-1,VLOOKUP((BQ$3-$C27+1)/$D27,Profile!$B$2:$C$250,2)*($E27-$G26)-(IF(BP$3&gt;=$C27,IF(BP$3&lt;=$C27+$D27-1,VLOOKUP((BP$3-$C27+1)/$D27,Profile!$B$2:$C$250,2)*($E27-$G26),0),0)),0),0)</f>
        <v>0</v>
      </c>
      <c r="BR27" s="148">
        <f>IF(BR$3&gt;=$C27,IF(BR$3&lt;=$C27+$D27-1,VLOOKUP((BR$3-$C27+1)/$D27,Profile!$B$2:$C$250,2)*($E27-$G26)-(IF(BQ$3&gt;=$C27,IF(BQ$3&lt;=$C27+$D27-1,VLOOKUP((BQ$3-$C27+1)/$D27,Profile!$B$2:$C$250,2)*($E27-$G26),0),0)),0),0)</f>
        <v>0</v>
      </c>
      <c r="BS27" s="148">
        <f>IF(BS$3&gt;=$C27,IF(BS$3&lt;=$C27+$D27-1,VLOOKUP((BS$3-$C27+1)/$D27,Profile!$B$2:$C$250,2)*($E27-$G26)-(IF(BR$3&gt;=$C27,IF(BR$3&lt;=$C27+$D27-1,VLOOKUP((BR$3-$C27+1)/$D27,Profile!$B$2:$C$250,2)*($E27-$G26),0),0)),0),0)</f>
        <v>0</v>
      </c>
      <c r="BT27" s="148">
        <f>IF(BT$3&gt;=$C27,IF(BT$3&lt;=$C27+$D27-1,VLOOKUP((BT$3-$C27+1)/$D27,Profile!$B$2:$C$250,2)*($E27-$G26)-(IF(BS$3&gt;=$C27,IF(BS$3&lt;=$C27+$D27-1,VLOOKUP((BS$3-$C27+1)/$D27,Profile!$B$2:$C$250,2)*($E27-$G26),0),0)),0),0)</f>
        <v>0</v>
      </c>
    </row>
    <row r="28" spans="1:72">
      <c r="A28" s="131"/>
      <c r="C28" s="131"/>
      <c r="D28" s="153"/>
      <c r="E28" s="149"/>
      <c r="F28" s="142" t="s">
        <v>31</v>
      </c>
      <c r="G28" s="148">
        <f>SUM(H28:GA28)</f>
        <v>0</v>
      </c>
      <c r="H28" s="148">
        <f t="shared" ref="H28:AM28" si="18">+H26+H27</f>
        <v>0</v>
      </c>
      <c r="I28" s="148">
        <f t="shared" si="18"/>
        <v>0</v>
      </c>
      <c r="J28" s="148">
        <f t="shared" si="18"/>
        <v>0</v>
      </c>
      <c r="K28" s="148">
        <f t="shared" si="18"/>
        <v>0</v>
      </c>
      <c r="L28" s="148">
        <f t="shared" si="18"/>
        <v>0</v>
      </c>
      <c r="M28" s="148">
        <f t="shared" si="18"/>
        <v>0</v>
      </c>
      <c r="N28" s="148">
        <f t="shared" si="18"/>
        <v>0</v>
      </c>
      <c r="O28" s="148">
        <f t="shared" si="18"/>
        <v>0</v>
      </c>
      <c r="P28" s="148">
        <f t="shared" si="18"/>
        <v>0</v>
      </c>
      <c r="Q28" s="148">
        <f t="shared" si="18"/>
        <v>0</v>
      </c>
      <c r="R28" s="148">
        <f t="shared" si="18"/>
        <v>0</v>
      </c>
      <c r="S28" s="148">
        <f t="shared" si="18"/>
        <v>0</v>
      </c>
      <c r="T28" s="148">
        <f t="shared" si="18"/>
        <v>0</v>
      </c>
      <c r="U28" s="148">
        <f t="shared" si="18"/>
        <v>0</v>
      </c>
      <c r="V28" s="148">
        <f t="shared" si="18"/>
        <v>0</v>
      </c>
      <c r="W28" s="148">
        <f t="shared" si="18"/>
        <v>0</v>
      </c>
      <c r="X28" s="148">
        <f t="shared" si="18"/>
        <v>0</v>
      </c>
      <c r="Y28" s="148">
        <f t="shared" si="18"/>
        <v>0</v>
      </c>
      <c r="Z28" s="148">
        <f t="shared" si="18"/>
        <v>0</v>
      </c>
      <c r="AA28" s="148">
        <f t="shared" si="18"/>
        <v>0</v>
      </c>
      <c r="AB28" s="148">
        <f t="shared" si="18"/>
        <v>0</v>
      </c>
      <c r="AC28" s="148">
        <f t="shared" si="18"/>
        <v>0</v>
      </c>
      <c r="AD28" s="148">
        <f t="shared" si="18"/>
        <v>0</v>
      </c>
      <c r="AE28" s="148">
        <f t="shared" si="18"/>
        <v>0</v>
      </c>
      <c r="AF28" s="148">
        <f t="shared" si="18"/>
        <v>0</v>
      </c>
      <c r="AG28" s="148">
        <f t="shared" si="18"/>
        <v>0</v>
      </c>
      <c r="AH28" s="148">
        <f t="shared" si="18"/>
        <v>0</v>
      </c>
      <c r="AI28" s="148">
        <f t="shared" si="18"/>
        <v>0</v>
      </c>
      <c r="AJ28" s="148">
        <f t="shared" si="18"/>
        <v>0</v>
      </c>
      <c r="AK28" s="148">
        <f t="shared" si="18"/>
        <v>0</v>
      </c>
      <c r="AL28" s="148">
        <f t="shared" si="18"/>
        <v>0</v>
      </c>
      <c r="AM28" s="148">
        <f t="shared" si="18"/>
        <v>0</v>
      </c>
      <c r="AN28" s="148">
        <f t="shared" ref="AN28:BS28" si="19">+AN26+AN27</f>
        <v>0</v>
      </c>
      <c r="AO28" s="148">
        <f t="shared" si="19"/>
        <v>0</v>
      </c>
      <c r="AP28" s="148">
        <f t="shared" si="19"/>
        <v>0</v>
      </c>
      <c r="AQ28" s="148">
        <f t="shared" si="19"/>
        <v>0</v>
      </c>
      <c r="AR28" s="148">
        <f t="shared" si="19"/>
        <v>0</v>
      </c>
      <c r="AS28" s="148">
        <f t="shared" si="19"/>
        <v>0</v>
      </c>
      <c r="AT28" s="148">
        <f t="shared" si="19"/>
        <v>0</v>
      </c>
      <c r="AU28" s="148">
        <f t="shared" si="19"/>
        <v>0</v>
      </c>
      <c r="AV28" s="148">
        <f t="shared" si="19"/>
        <v>0</v>
      </c>
      <c r="AW28" s="148">
        <f t="shared" si="19"/>
        <v>0</v>
      </c>
      <c r="AX28" s="148">
        <f t="shared" si="19"/>
        <v>0</v>
      </c>
      <c r="AY28" s="148">
        <f t="shared" si="19"/>
        <v>0</v>
      </c>
      <c r="AZ28" s="148">
        <f t="shared" si="19"/>
        <v>0</v>
      </c>
      <c r="BA28" s="148">
        <f t="shared" si="19"/>
        <v>0</v>
      </c>
      <c r="BB28" s="148">
        <f t="shared" si="19"/>
        <v>0</v>
      </c>
      <c r="BC28" s="148">
        <f t="shared" si="19"/>
        <v>0</v>
      </c>
      <c r="BD28" s="148">
        <f t="shared" si="19"/>
        <v>0</v>
      </c>
      <c r="BE28" s="148">
        <f t="shared" si="19"/>
        <v>0</v>
      </c>
      <c r="BF28" s="148">
        <f t="shared" si="19"/>
        <v>0</v>
      </c>
      <c r="BG28" s="148">
        <f t="shared" si="19"/>
        <v>0</v>
      </c>
      <c r="BH28" s="148">
        <f t="shared" si="19"/>
        <v>0</v>
      </c>
      <c r="BI28" s="148">
        <f t="shared" si="19"/>
        <v>0</v>
      </c>
      <c r="BJ28" s="148">
        <f t="shared" si="19"/>
        <v>0</v>
      </c>
      <c r="BK28" s="148">
        <f t="shared" si="19"/>
        <v>0</v>
      </c>
      <c r="BL28" s="148">
        <f t="shared" si="19"/>
        <v>0</v>
      </c>
      <c r="BM28" s="148">
        <f t="shared" si="19"/>
        <v>0</v>
      </c>
      <c r="BN28" s="148">
        <f t="shared" si="19"/>
        <v>0</v>
      </c>
      <c r="BO28" s="148">
        <f t="shared" si="19"/>
        <v>0</v>
      </c>
      <c r="BP28" s="148">
        <f t="shared" si="19"/>
        <v>0</v>
      </c>
      <c r="BQ28" s="148">
        <f t="shared" si="19"/>
        <v>0</v>
      </c>
      <c r="BR28" s="148">
        <f t="shared" si="19"/>
        <v>0</v>
      </c>
      <c r="BS28" s="148">
        <f t="shared" si="19"/>
        <v>0</v>
      </c>
      <c r="BT28" s="148">
        <f>+BT26+BT27</f>
        <v>0</v>
      </c>
    </row>
    <row r="29" spans="1:72">
      <c r="A29" s="131"/>
      <c r="C29" s="131"/>
      <c r="D29" s="149"/>
      <c r="F29" s="142" t="s">
        <v>36</v>
      </c>
      <c r="G29" s="148"/>
      <c r="H29" s="148">
        <f>+H28</f>
        <v>0</v>
      </c>
      <c r="I29" s="148">
        <f t="shared" ref="I29:AN29" si="20">+I28+H29</f>
        <v>0</v>
      </c>
      <c r="J29" s="148">
        <f t="shared" si="20"/>
        <v>0</v>
      </c>
      <c r="K29" s="148">
        <f t="shared" si="20"/>
        <v>0</v>
      </c>
      <c r="L29" s="148">
        <f t="shared" si="20"/>
        <v>0</v>
      </c>
      <c r="M29" s="148">
        <f t="shared" si="20"/>
        <v>0</v>
      </c>
      <c r="N29" s="148">
        <f t="shared" si="20"/>
        <v>0</v>
      </c>
      <c r="O29" s="148">
        <f t="shared" si="20"/>
        <v>0</v>
      </c>
      <c r="P29" s="148">
        <f t="shared" si="20"/>
        <v>0</v>
      </c>
      <c r="Q29" s="148">
        <f t="shared" si="20"/>
        <v>0</v>
      </c>
      <c r="R29" s="148">
        <f t="shared" si="20"/>
        <v>0</v>
      </c>
      <c r="S29" s="148">
        <f t="shared" si="20"/>
        <v>0</v>
      </c>
      <c r="T29" s="148">
        <f t="shared" si="20"/>
        <v>0</v>
      </c>
      <c r="U29" s="148">
        <f t="shared" si="20"/>
        <v>0</v>
      </c>
      <c r="V29" s="148">
        <f t="shared" si="20"/>
        <v>0</v>
      </c>
      <c r="W29" s="148">
        <f t="shared" si="20"/>
        <v>0</v>
      </c>
      <c r="X29" s="148">
        <f t="shared" si="20"/>
        <v>0</v>
      </c>
      <c r="Y29" s="148">
        <f t="shared" si="20"/>
        <v>0</v>
      </c>
      <c r="Z29" s="148">
        <f t="shared" si="20"/>
        <v>0</v>
      </c>
      <c r="AA29" s="148">
        <f t="shared" si="20"/>
        <v>0</v>
      </c>
      <c r="AB29" s="148">
        <f t="shared" si="20"/>
        <v>0</v>
      </c>
      <c r="AC29" s="148">
        <f t="shared" si="20"/>
        <v>0</v>
      </c>
      <c r="AD29" s="148">
        <f t="shared" si="20"/>
        <v>0</v>
      </c>
      <c r="AE29" s="148">
        <f t="shared" si="20"/>
        <v>0</v>
      </c>
      <c r="AF29" s="148">
        <f t="shared" si="20"/>
        <v>0</v>
      </c>
      <c r="AG29" s="148">
        <f t="shared" si="20"/>
        <v>0</v>
      </c>
      <c r="AH29" s="148">
        <f t="shared" si="20"/>
        <v>0</v>
      </c>
      <c r="AI29" s="148">
        <f t="shared" si="20"/>
        <v>0</v>
      </c>
      <c r="AJ29" s="148">
        <f t="shared" si="20"/>
        <v>0</v>
      </c>
      <c r="AK29" s="148">
        <f t="shared" si="20"/>
        <v>0</v>
      </c>
      <c r="AL29" s="148">
        <f t="shared" si="20"/>
        <v>0</v>
      </c>
      <c r="AM29" s="148">
        <f t="shared" si="20"/>
        <v>0</v>
      </c>
      <c r="AN29" s="148">
        <f t="shared" si="20"/>
        <v>0</v>
      </c>
      <c r="AO29" s="148">
        <f t="shared" ref="AO29:BT29" si="21">+AO28+AN29</f>
        <v>0</v>
      </c>
      <c r="AP29" s="148">
        <f t="shared" si="21"/>
        <v>0</v>
      </c>
      <c r="AQ29" s="148">
        <f t="shared" si="21"/>
        <v>0</v>
      </c>
      <c r="AR29" s="148">
        <f t="shared" si="21"/>
        <v>0</v>
      </c>
      <c r="AS29" s="148">
        <f t="shared" si="21"/>
        <v>0</v>
      </c>
      <c r="AT29" s="148">
        <f t="shared" si="21"/>
        <v>0</v>
      </c>
      <c r="AU29" s="148">
        <f t="shared" si="21"/>
        <v>0</v>
      </c>
      <c r="AV29" s="148">
        <f t="shared" si="21"/>
        <v>0</v>
      </c>
      <c r="AW29" s="148">
        <f t="shared" si="21"/>
        <v>0</v>
      </c>
      <c r="AX29" s="148">
        <f t="shared" si="21"/>
        <v>0</v>
      </c>
      <c r="AY29" s="148">
        <f t="shared" si="21"/>
        <v>0</v>
      </c>
      <c r="AZ29" s="148">
        <f t="shared" si="21"/>
        <v>0</v>
      </c>
      <c r="BA29" s="148">
        <f t="shared" si="21"/>
        <v>0</v>
      </c>
      <c r="BB29" s="148">
        <f t="shared" si="21"/>
        <v>0</v>
      </c>
      <c r="BC29" s="148">
        <f t="shared" si="21"/>
        <v>0</v>
      </c>
      <c r="BD29" s="148">
        <f t="shared" si="21"/>
        <v>0</v>
      </c>
      <c r="BE29" s="148">
        <f t="shared" si="21"/>
        <v>0</v>
      </c>
      <c r="BF29" s="148">
        <f t="shared" si="21"/>
        <v>0</v>
      </c>
      <c r="BG29" s="148">
        <f t="shared" si="21"/>
        <v>0</v>
      </c>
      <c r="BH29" s="148">
        <f t="shared" si="21"/>
        <v>0</v>
      </c>
      <c r="BI29" s="148">
        <f t="shared" si="21"/>
        <v>0</v>
      </c>
      <c r="BJ29" s="148">
        <f t="shared" si="21"/>
        <v>0</v>
      </c>
      <c r="BK29" s="148">
        <f t="shared" si="21"/>
        <v>0</v>
      </c>
      <c r="BL29" s="148">
        <f t="shared" si="21"/>
        <v>0</v>
      </c>
      <c r="BM29" s="148">
        <f t="shared" si="21"/>
        <v>0</v>
      </c>
      <c r="BN29" s="148">
        <f t="shared" si="21"/>
        <v>0</v>
      </c>
      <c r="BO29" s="148">
        <f t="shared" si="21"/>
        <v>0</v>
      </c>
      <c r="BP29" s="148">
        <f t="shared" si="21"/>
        <v>0</v>
      </c>
      <c r="BQ29" s="148">
        <f t="shared" si="21"/>
        <v>0</v>
      </c>
      <c r="BR29" s="148">
        <f t="shared" si="21"/>
        <v>0</v>
      </c>
      <c r="BS29" s="148">
        <f t="shared" si="21"/>
        <v>0</v>
      </c>
      <c r="BT29" s="148">
        <f t="shared" si="21"/>
        <v>0</v>
      </c>
    </row>
    <row r="30" spans="1:72" ht="1.9" customHeight="1">
      <c r="A30" s="131"/>
      <c r="C30" s="131"/>
      <c r="E30" s="149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</row>
    <row r="31" spans="1:72">
      <c r="A31" s="131">
        <v>6</v>
      </c>
      <c r="B31" s="145" t="s">
        <v>41</v>
      </c>
      <c r="C31" s="131"/>
      <c r="E31" s="149"/>
      <c r="F31" s="156" t="s">
        <v>34</v>
      </c>
      <c r="G31" s="148">
        <f>SUM(H31:GA31)</f>
        <v>0</v>
      </c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9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</row>
    <row r="32" spans="1:72">
      <c r="A32" s="131"/>
      <c r="C32" s="150"/>
      <c r="D32" s="151"/>
      <c r="E32" s="152"/>
      <c r="F32" s="142" t="s">
        <v>35</v>
      </c>
      <c r="G32" s="148">
        <f>SUM(H32:GA32)</f>
        <v>0</v>
      </c>
      <c r="H32" s="148">
        <f>IF(H$3&gt;=$C32,IF(H$3&lt;=$C32+$D32-1,VLOOKUP((H$3-$C32+1)/$D32,Profile!$B$2:$C$250,2)*($E32-$G31)-(IF(G$3&gt;=$C32,IF(G$3&lt;=$C32+$D32-1,VLOOKUP((G$3-$C32+1)/$D32,Profile!$B$2:$C$250,2)*($E32-$G31),0),0)),0),0)</f>
        <v>0</v>
      </c>
      <c r="I32" s="148">
        <f>IF(I$3&gt;=$C32,IF(I$3&lt;=$C32+$D32-1,VLOOKUP((I$3-$C32+1)/$D32,Profile!$B$2:$C$250,2)*($E32-$G31)-(IF(H$3&gt;=$C32,IF(H$3&lt;=$C32+$D32-1,VLOOKUP((H$3-$C32+1)/$D32,Profile!$B$2:$C$250,2)*($E32-$G31),0),0)),0),0)</f>
        <v>0</v>
      </c>
      <c r="J32" s="148">
        <f>IF(J$3&gt;=$C32,IF(J$3&lt;=$C32+$D32-1,VLOOKUP((J$3-$C32+1)/$D32,Profile!$B$2:$C$250,2)*($E32-$G31)-(IF(I$3&gt;=$C32,IF(I$3&lt;=$C32+$D32-1,VLOOKUP((I$3-$C32+1)/$D32,Profile!$B$2:$C$250,2)*($E32-$G31),0),0)),0),0)</f>
        <v>0</v>
      </c>
      <c r="K32" s="148">
        <f>IF(K$3&gt;=$C32,IF(K$3&lt;=$C32+$D32-1,VLOOKUP((K$3-$C32+1)/$D32,Profile!$B$2:$C$250,2)*($E32-$G31)-(IF(J$3&gt;=$C32,IF(J$3&lt;=$C32+$D32-1,VLOOKUP((J$3-$C32+1)/$D32,Profile!$B$2:$C$250,2)*($E32-$G31),0),0)),0),0)</f>
        <v>0</v>
      </c>
      <c r="L32" s="148">
        <f>IF(L$3&gt;=$C32,IF(L$3&lt;=$C32+$D32-1,VLOOKUP((L$3-$C32+1)/$D32,Profile!$B$2:$C$250,2)*($E32-$G31)-(IF(K$3&gt;=$C32,IF(K$3&lt;=$C32+$D32-1,VLOOKUP((K$3-$C32+1)/$D32,Profile!$B$2:$C$250,2)*($E32-$G31),0),0)),0),0)</f>
        <v>0</v>
      </c>
      <c r="M32" s="148">
        <f>IF(M$3&gt;=$C32,IF(M$3&lt;=$C32+$D32-1,VLOOKUP((M$3-$C32+1)/$D32,Profile!$B$2:$C$250,2)*($E32-$G31)-(IF(L$3&gt;=$C32,IF(L$3&lt;=$C32+$D32-1,VLOOKUP((L$3-$C32+1)/$D32,Profile!$B$2:$C$250,2)*($E32-$G31),0),0)),0),0)</f>
        <v>0</v>
      </c>
      <c r="N32" s="148">
        <f>IF(N$3&gt;=$C32,IF(N$3&lt;=$C32+$D32-1,VLOOKUP((N$3-$C32+1)/$D32,Profile!$B$2:$C$250,2)*($E32-$G31)-(IF(M$3&gt;=$C32,IF(M$3&lt;=$C32+$D32-1,VLOOKUP((M$3-$C32+1)/$D32,Profile!$B$2:$C$250,2)*($E32-$G31),0),0)),0),0)</f>
        <v>0</v>
      </c>
      <c r="O32" s="148">
        <f>IF(O$3&gt;=$C32,IF(O$3&lt;=$C32+$D32-1,VLOOKUP((O$3-$C32+1)/$D32,Profile!$B$2:$C$250,2)*($E32-$G31)-(IF(N$3&gt;=$C32,IF(N$3&lt;=$C32+$D32-1,VLOOKUP((N$3-$C32+1)/$D32,Profile!$B$2:$C$250,2)*($E32-$G31),0),0)),0),0)</f>
        <v>0</v>
      </c>
      <c r="P32" s="148">
        <f>IF(P$3&gt;=$C32,IF(P$3&lt;=$C32+$D32-1,VLOOKUP((P$3-$C32+1)/$D32,Profile!$B$2:$C$250,2)*($E32-$G31)-(IF(O$3&gt;=$C32,IF(O$3&lt;=$C32+$D32-1,VLOOKUP((O$3-$C32+1)/$D32,Profile!$B$2:$C$250,2)*($E32-$G31),0),0)),0),0)</f>
        <v>0</v>
      </c>
      <c r="Q32" s="148">
        <f>IF(Q$3&gt;=$C32,IF(Q$3&lt;=$C32+$D32-1,VLOOKUP((Q$3-$C32+1)/$D32,Profile!$B$2:$C$250,2)*($E32-$G31)-(IF(P$3&gt;=$C32,IF(P$3&lt;=$C32+$D32-1,VLOOKUP((P$3-$C32+1)/$D32,Profile!$B$2:$C$250,2)*($E32-$G31),0),0)),0),0)</f>
        <v>0</v>
      </c>
      <c r="R32" s="148">
        <f>IF(R$3&gt;=$C32,IF(R$3&lt;=$C32+$D32-1,VLOOKUP((R$3-$C32+1)/$D32,Profile!$B$2:$C$250,2)*($E32-$G31)-(IF(Q$3&gt;=$C32,IF(Q$3&lt;=$C32+$D32-1,VLOOKUP((Q$3-$C32+1)/$D32,Profile!$B$2:$C$250,2)*($E32-$G31),0),0)),0),0)</f>
        <v>0</v>
      </c>
      <c r="S32" s="148">
        <f>IF(S$3&gt;=$C32,IF(S$3&lt;=$C32+$D32-1,VLOOKUP((S$3-$C32+1)/$D32,Profile!$B$2:$C$250,2)*($E32-$G31)-(IF(R$3&gt;=$C32,IF(R$3&lt;=$C32+$D32-1,VLOOKUP((R$3-$C32+1)/$D32,Profile!$B$2:$C$250,2)*($E32-$G31),0),0)),0),0)</f>
        <v>0</v>
      </c>
      <c r="T32" s="148">
        <f>IF(T$3&gt;=$C32,IF(T$3&lt;=$C32+$D32-1,VLOOKUP((T$3-$C32+1)/$D32,Profile!$B$2:$C$250,2)*($E32-$G31)-(IF(S$3&gt;=$C32,IF(S$3&lt;=$C32+$D32-1,VLOOKUP((S$3-$C32+1)/$D32,Profile!$B$2:$C$250,2)*($E32-$G31),0),0)),0),0)</f>
        <v>0</v>
      </c>
      <c r="U32" s="148">
        <f>IF(U$3&gt;=$C32,IF(U$3&lt;=$C32+$D32-1,VLOOKUP((U$3-$C32+1)/$D32,Profile!$B$2:$C$250,2)*($E32-$G31)-(IF(T$3&gt;=$C32,IF(T$3&lt;=$C32+$D32-1,VLOOKUP((T$3-$C32+1)/$D32,Profile!$B$2:$C$250,2)*($E32-$G31),0),0)),0),0)</f>
        <v>0</v>
      </c>
      <c r="V32" s="148">
        <f>IF(V$3&gt;=$C32,IF(V$3&lt;=$C32+$D32-1,VLOOKUP((V$3-$C32+1)/$D32,Profile!$B$2:$C$250,2)*($E32-$G31)-(IF(U$3&gt;=$C32,IF(U$3&lt;=$C32+$D32-1,VLOOKUP((U$3-$C32+1)/$D32,Profile!$B$2:$C$250,2)*($E32-$G31),0),0)),0),0)</f>
        <v>0</v>
      </c>
      <c r="W32" s="148">
        <f>IF(W$3&gt;=$C32,IF(W$3&lt;=$C32+$D32-1,VLOOKUP((W$3-$C32+1)/$D32,Profile!$B$2:$C$250,2)*($E32-$G31)-(IF(V$3&gt;=$C32,IF(V$3&lt;=$C32+$D32-1,VLOOKUP((V$3-$C32+1)/$D32,Profile!$B$2:$C$250,2)*($E32-$G31),0),0)),0),0)</f>
        <v>0</v>
      </c>
      <c r="X32" s="148">
        <f>IF(X$3&gt;=$C32,IF(X$3&lt;=$C32+$D32-1,VLOOKUP((X$3-$C32+1)/$D32,Profile!$B$2:$C$250,2)*($E32-$G31)-(IF(W$3&gt;=$C32,IF(W$3&lt;=$C32+$D32-1,VLOOKUP((W$3-$C32+1)/$D32,Profile!$B$2:$C$250,2)*($E32-$G31),0),0)),0),0)</f>
        <v>0</v>
      </c>
      <c r="Y32" s="148">
        <f>IF(Y$3&gt;=$C32,IF(Y$3&lt;=$C32+$D32-1,VLOOKUP((Y$3-$C32+1)/$D32,Profile!$B$2:$C$250,2)*($E32-$G31)-(IF(X$3&gt;=$C32,IF(X$3&lt;=$C32+$D32-1,VLOOKUP((X$3-$C32+1)/$D32,Profile!$B$2:$C$250,2)*($E32-$G31),0),0)),0),0)</f>
        <v>0</v>
      </c>
      <c r="Z32" s="148">
        <f>IF(Z$3&gt;=$C32,IF(Z$3&lt;=$C32+$D32-1,VLOOKUP((Z$3-$C32+1)/$D32,Profile!$B$2:$C$250,2)*($E32-$G31)-(IF(Y$3&gt;=$C32,IF(Y$3&lt;=$C32+$D32-1,VLOOKUP((Y$3-$C32+1)/$D32,Profile!$B$2:$C$250,2)*($E32-$G31),0),0)),0),0)</f>
        <v>0</v>
      </c>
      <c r="AA32" s="148">
        <f>IF(AA$3&gt;=$C32,IF(AA$3&lt;=$C32+$D32-1,VLOOKUP((AA$3-$C32+1)/$D32,Profile!$B$2:$C$250,2)*($E32-$G31)-(IF(Z$3&gt;=$C32,IF(Z$3&lt;=$C32+$D32-1,VLOOKUP((Z$3-$C32+1)/$D32,Profile!$B$2:$C$250,2)*($E32-$G31),0),0)),0),0)</f>
        <v>0</v>
      </c>
      <c r="AB32" s="148">
        <f>IF(AB$3&gt;=$C32,IF(AB$3&lt;=$C32+$D32-1,VLOOKUP((AB$3-$C32+1)/$D32,Profile!$B$2:$C$250,2)*($E32-$G31)-(IF(AA$3&gt;=$C32,IF(AA$3&lt;=$C32+$D32-1,VLOOKUP((AA$3-$C32+1)/$D32,Profile!$B$2:$C$250,2)*($E32-$G31),0),0)),0),0)</f>
        <v>0</v>
      </c>
      <c r="AC32" s="148">
        <f>IF(AC$3&gt;=$C32,IF(AC$3&lt;=$C32+$D32-1,VLOOKUP((AC$3-$C32+1)/$D32,Profile!$B$2:$C$250,2)*($E32-$G31)-(IF(AB$3&gt;=$C32,IF(AB$3&lt;=$C32+$D32-1,VLOOKUP((AB$3-$C32+1)/$D32,Profile!$B$2:$C$250,2)*($E32-$G31),0),0)),0),0)</f>
        <v>0</v>
      </c>
      <c r="AD32" s="148">
        <f>IF(AD$3&gt;=$C32,IF(AD$3&lt;=$C32+$D32-1,VLOOKUP((AD$3-$C32+1)/$D32,Profile!$B$2:$C$250,2)*($E32-$G31)-(IF(AC$3&gt;=$C32,IF(AC$3&lt;=$C32+$D32-1,VLOOKUP((AC$3-$C32+1)/$D32,Profile!$B$2:$C$250,2)*($E32-$G31),0),0)),0),0)</f>
        <v>0</v>
      </c>
      <c r="AE32" s="148">
        <f>IF(AE$3&gt;=$C32,IF(AE$3&lt;=$C32+$D32-1,VLOOKUP((AE$3-$C32+1)/$D32,Profile!$B$2:$C$250,2)*($E32-$G31)-(IF(AD$3&gt;=$C32,IF(AD$3&lt;=$C32+$D32-1,VLOOKUP((AD$3-$C32+1)/$D32,Profile!$B$2:$C$250,2)*($E32-$G31),0),0)),0),0)</f>
        <v>0</v>
      </c>
      <c r="AF32" s="148">
        <f>IF(AF$3&gt;=$C32,IF(AF$3&lt;=$C32+$D32-1,VLOOKUP((AF$3-$C32+1)/$D32,Profile!$B$2:$C$250,2)*($E32-$G31)-(IF(AE$3&gt;=$C32,IF(AE$3&lt;=$C32+$D32-1,VLOOKUP((AE$3-$C32+1)/$D32,Profile!$B$2:$C$250,2)*($E32-$G31),0),0)),0),0)</f>
        <v>0</v>
      </c>
      <c r="AG32" s="148">
        <f>IF(AG$3&gt;=$C32,IF(AG$3&lt;=$C32+$D32-1,VLOOKUP((AG$3-$C32+1)/$D32,Profile!$B$2:$C$250,2)*($E32-$G31)-(IF(AF$3&gt;=$C32,IF(AF$3&lt;=$C32+$D32-1,VLOOKUP((AF$3-$C32+1)/$D32,Profile!$B$2:$C$250,2)*($E32-$G31),0),0)),0),0)</f>
        <v>0</v>
      </c>
      <c r="AH32" s="148">
        <f>IF(AH$3&gt;=$C32,IF(AH$3&lt;=$C32+$D32-1,VLOOKUP((AH$3-$C32+1)/$D32,Profile!$B$2:$C$250,2)*($E32-$G31)-(IF(AG$3&gt;=$C32,IF(AG$3&lt;=$C32+$D32-1,VLOOKUP((AG$3-$C32+1)/$D32,Profile!$B$2:$C$250,2)*($E32-$G31),0),0)),0),0)</f>
        <v>0</v>
      </c>
      <c r="AI32" s="148">
        <f>IF(AI$3&gt;=$C32,IF(AI$3&lt;=$C32+$D32-1,VLOOKUP((AI$3-$C32+1)/$D32,Profile!$B$2:$C$250,2)*($E32-$G31)-(IF(AH$3&gt;=$C32,IF(AH$3&lt;=$C32+$D32-1,VLOOKUP((AH$3-$C32+1)/$D32,Profile!$B$2:$C$250,2)*($E32-$G31),0),0)),0),0)</f>
        <v>0</v>
      </c>
      <c r="AJ32" s="148">
        <f>IF(AJ$3&gt;=$C32,IF(AJ$3&lt;=$C32+$D32-1,VLOOKUP((AJ$3-$C32+1)/$D32,Profile!$B$2:$C$250,2)*($E32-$G31)-(IF(AI$3&gt;=$C32,IF(AI$3&lt;=$C32+$D32-1,VLOOKUP((AI$3-$C32+1)/$D32,Profile!$B$2:$C$250,2)*($E32-$G31),0),0)),0),0)</f>
        <v>0</v>
      </c>
      <c r="AK32" s="148">
        <f>IF(AK$3&gt;=$C32,IF(AK$3&lt;=$C32+$D32-1,VLOOKUP((AK$3-$C32+1)/$D32,Profile!$B$2:$C$250,2)*($E32-$G31)-(IF(AJ$3&gt;=$C32,IF(AJ$3&lt;=$C32+$D32-1,VLOOKUP((AJ$3-$C32+1)/$D32,Profile!$B$2:$C$250,2)*($E32-$G31),0),0)),0),0)</f>
        <v>0</v>
      </c>
      <c r="AL32" s="148">
        <f>IF(AL$3&gt;=$C32,IF(AL$3&lt;=$C32+$D32-1,VLOOKUP((AL$3-$C32+1)/$D32,Profile!$B$2:$C$250,2)*($E32-$G31)-(IF(AK$3&gt;=$C32,IF(AK$3&lt;=$C32+$D32-1,VLOOKUP((AK$3-$C32+1)/$D32,Profile!$B$2:$C$250,2)*($E32-$G31),0),0)),0),0)</f>
        <v>0</v>
      </c>
      <c r="AM32" s="148">
        <f>IF(AM$3&gt;=$C32,IF(AM$3&lt;=$C32+$D32-1,VLOOKUP((AM$3-$C32+1)/$D32,Profile!$B$2:$C$250,2)*($E32-$G31)-(IF(AL$3&gt;=$C32,IF(AL$3&lt;=$C32+$D32-1,VLOOKUP((AL$3-$C32+1)/$D32,Profile!$B$2:$C$250,2)*($E32-$G31),0),0)),0),0)</f>
        <v>0</v>
      </c>
      <c r="AN32" s="148">
        <f>IF(AN$3&gt;=$C32,IF(AN$3&lt;=$C32+$D32-1,VLOOKUP((AN$3-$C32+1)/$D32,Profile!$B$2:$C$250,2)*($E32-$G31)-(IF(AM$3&gt;=$C32,IF(AM$3&lt;=$C32+$D32-1,VLOOKUP((AM$3-$C32+1)/$D32,Profile!$B$2:$C$250,2)*($E32-$G31),0),0)),0),0)</f>
        <v>0</v>
      </c>
      <c r="AO32" s="148">
        <f>IF(AO$3&gt;=$C32,IF(AO$3&lt;=$C32+$D32-1,VLOOKUP((AO$3-$C32+1)/$D32,Profile!$B$2:$C$250,2)*($E32-$G31)-(IF(AN$3&gt;=$C32,IF(AN$3&lt;=$C32+$D32-1,VLOOKUP((AN$3-$C32+1)/$D32,Profile!$B$2:$C$250,2)*($E32-$G31),0),0)),0),0)</f>
        <v>0</v>
      </c>
      <c r="AP32" s="148">
        <f>IF(AP$3&gt;=$C32,IF(AP$3&lt;=$C32+$D32-1,VLOOKUP((AP$3-$C32+1)/$D32,Profile!$B$2:$C$250,2)*($E32-$G31)-(IF(AO$3&gt;=$C32,IF(AO$3&lt;=$C32+$D32-1,VLOOKUP((AO$3-$C32+1)/$D32,Profile!$B$2:$C$250,2)*($E32-$G31),0),0)),0),0)</f>
        <v>0</v>
      </c>
      <c r="AQ32" s="148">
        <f>IF(AQ$3&gt;=$C32,IF(AQ$3&lt;=$C32+$D32-1,VLOOKUP((AQ$3-$C32+1)/$D32,Profile!$B$2:$C$250,2)*($E32-$G31)-(IF(AP$3&gt;=$C32,IF(AP$3&lt;=$C32+$D32-1,VLOOKUP((AP$3-$C32+1)/$D32,Profile!$B$2:$C$250,2)*($E32-$G31),0),0)),0),0)</f>
        <v>0</v>
      </c>
      <c r="AR32" s="148">
        <f>IF(AR$3&gt;=$C32,IF(AR$3&lt;=$C32+$D32-1,VLOOKUP((AR$3-$C32+1)/$D32,Profile!$B$2:$C$250,2)*($E32-$G31)-(IF(AQ$3&gt;=$C32,IF(AQ$3&lt;=$C32+$D32-1,VLOOKUP((AQ$3-$C32+1)/$D32,Profile!$B$2:$C$250,2)*($E32-$G31),0),0)),0),0)</f>
        <v>0</v>
      </c>
      <c r="AS32" s="148">
        <f>IF(AS$3&gt;=$C32,IF(AS$3&lt;=$C32+$D32-1,VLOOKUP((AS$3-$C32+1)/$D32,Profile!$B$2:$C$250,2)*($E32-$G31)-(IF(AR$3&gt;=$C32,IF(AR$3&lt;=$C32+$D32-1,VLOOKUP((AR$3-$C32+1)/$D32,Profile!$B$2:$C$250,2)*($E32-$G31),0),0)),0),0)</f>
        <v>0</v>
      </c>
      <c r="AT32" s="148">
        <f>IF(AT$3&gt;=$C32,IF(AT$3&lt;=$C32+$D32-1,VLOOKUP((AT$3-$C32+1)/$D32,Profile!$B$2:$C$250,2)*($E32-$G31)-(IF(AS$3&gt;=$C32,IF(AS$3&lt;=$C32+$D32-1,VLOOKUP((AS$3-$C32+1)/$D32,Profile!$B$2:$C$250,2)*($E32-$G31),0),0)),0),0)</f>
        <v>0</v>
      </c>
      <c r="AU32" s="148">
        <f>IF(AU$3&gt;=$C32,IF(AU$3&lt;=$C32+$D32-1,VLOOKUP((AU$3-$C32+1)/$D32,Profile!$B$2:$C$250,2)*($E32-$G31)-(IF(AT$3&gt;=$C32,IF(AT$3&lt;=$C32+$D32-1,VLOOKUP((AT$3-$C32+1)/$D32,Profile!$B$2:$C$250,2)*($E32-$G31),0),0)),0),0)</f>
        <v>0</v>
      </c>
      <c r="AV32" s="148">
        <f>IF(AV$3&gt;=$C32,IF(AV$3&lt;=$C32+$D32-1,VLOOKUP((AV$3-$C32+1)/$D32,Profile!$B$2:$C$250,2)*($E32-$G31)-(IF(AU$3&gt;=$C32,IF(AU$3&lt;=$C32+$D32-1,VLOOKUP((AU$3-$C32+1)/$D32,Profile!$B$2:$C$250,2)*($E32-$G31),0),0)),0),0)</f>
        <v>0</v>
      </c>
      <c r="AW32" s="148">
        <f>IF(AW$3&gt;=$C32,IF(AW$3&lt;=$C32+$D32-1,VLOOKUP((AW$3-$C32+1)/$D32,Profile!$B$2:$C$250,2)*($E32-$G31)-(IF(AV$3&gt;=$C32,IF(AV$3&lt;=$C32+$D32-1,VLOOKUP((AV$3-$C32+1)/$D32,Profile!$B$2:$C$250,2)*($E32-$G31),0),0)),0),0)</f>
        <v>0</v>
      </c>
      <c r="AX32" s="148">
        <f>IF(AX$3&gt;=$C32,IF(AX$3&lt;=$C32+$D32-1,VLOOKUP((AX$3-$C32+1)/$D32,Profile!$B$2:$C$250,2)*($E32-$G31)-(IF(AW$3&gt;=$C32,IF(AW$3&lt;=$C32+$D32-1,VLOOKUP((AW$3-$C32+1)/$D32,Profile!$B$2:$C$250,2)*($E32-$G31),0),0)),0),0)</f>
        <v>0</v>
      </c>
      <c r="AY32" s="148">
        <f>IF(AY$3&gt;=$C32,IF(AY$3&lt;=$C32+$D32-1,VLOOKUP((AY$3-$C32+1)/$D32,Profile!$B$2:$C$250,2)*($E32-$G31)-(IF(AX$3&gt;=$C32,IF(AX$3&lt;=$C32+$D32-1,VLOOKUP((AX$3-$C32+1)/$D32,Profile!$B$2:$C$250,2)*($E32-$G31),0),0)),0),0)</f>
        <v>0</v>
      </c>
      <c r="AZ32" s="148">
        <f>IF(AZ$3&gt;=$C32,IF(AZ$3&lt;=$C32+$D32-1,VLOOKUP((AZ$3-$C32+1)/$D32,Profile!$B$2:$C$250,2)*($E32-$G31)-(IF(AY$3&gt;=$C32,IF(AY$3&lt;=$C32+$D32-1,VLOOKUP((AY$3-$C32+1)/$D32,Profile!$B$2:$C$250,2)*($E32-$G31),0),0)),0),0)</f>
        <v>0</v>
      </c>
      <c r="BA32" s="148">
        <f>IF(BA$3&gt;=$C32,IF(BA$3&lt;=$C32+$D32-1,VLOOKUP((BA$3-$C32+1)/$D32,Profile!$B$2:$C$250,2)*($E32-$G31)-(IF(AZ$3&gt;=$C32,IF(AZ$3&lt;=$C32+$D32-1,VLOOKUP((AZ$3-$C32+1)/$D32,Profile!$B$2:$C$250,2)*($E32-$G31),0),0)),0),0)</f>
        <v>0</v>
      </c>
      <c r="BB32" s="148">
        <f>IF(BB$3&gt;=$C32,IF(BB$3&lt;=$C32+$D32-1,VLOOKUP((BB$3-$C32+1)/$D32,Profile!$B$2:$C$250,2)*($E32-$G31)-(IF(BA$3&gt;=$C32,IF(BA$3&lt;=$C32+$D32-1,VLOOKUP((BA$3-$C32+1)/$D32,Profile!$B$2:$C$250,2)*($E32-$G31),0),0)),0),0)</f>
        <v>0</v>
      </c>
      <c r="BC32" s="148">
        <f>IF(BC$3&gt;=$C32,IF(BC$3&lt;=$C32+$D32-1,VLOOKUP((BC$3-$C32+1)/$D32,Profile!$B$2:$C$250,2)*($E32-$G31)-(IF(BB$3&gt;=$C32,IF(BB$3&lt;=$C32+$D32-1,VLOOKUP((BB$3-$C32+1)/$D32,Profile!$B$2:$C$250,2)*($E32-$G31),0),0)),0),0)</f>
        <v>0</v>
      </c>
      <c r="BD32" s="148">
        <f>IF(BD$3&gt;=$C32,IF(BD$3&lt;=$C32+$D32-1,VLOOKUP((BD$3-$C32+1)/$D32,Profile!$B$2:$C$250,2)*($E32-$G31)-(IF(BC$3&gt;=$C32,IF(BC$3&lt;=$C32+$D32-1,VLOOKUP((BC$3-$C32+1)/$D32,Profile!$B$2:$C$250,2)*($E32-$G31),0),0)),0),0)</f>
        <v>0</v>
      </c>
      <c r="BE32" s="148">
        <f>IF(BE$3&gt;=$C32,IF(BE$3&lt;=$C32+$D32-1,VLOOKUP((BE$3-$C32+1)/$D32,Profile!$B$2:$C$250,2)*($E32-$G31)-(IF(BD$3&gt;=$C32,IF(BD$3&lt;=$C32+$D32-1,VLOOKUP((BD$3-$C32+1)/$D32,Profile!$B$2:$C$250,2)*($E32-$G31),0),0)),0),0)</f>
        <v>0</v>
      </c>
      <c r="BF32" s="148">
        <f>IF(BF$3&gt;=$C32,IF(BF$3&lt;=$C32+$D32-1,VLOOKUP((BF$3-$C32+1)/$D32,Profile!$B$2:$C$250,2)*($E32-$G31)-(IF(BE$3&gt;=$C32,IF(BE$3&lt;=$C32+$D32-1,VLOOKUP((BE$3-$C32+1)/$D32,Profile!$B$2:$C$250,2)*($E32-$G31),0),0)),0),0)</f>
        <v>0</v>
      </c>
      <c r="BG32" s="148">
        <f>IF(BG$3&gt;=$C32,IF(BG$3&lt;=$C32+$D32-1,VLOOKUP((BG$3-$C32+1)/$D32,Profile!$B$2:$C$250,2)*($E32-$G31)-(IF(BF$3&gt;=$C32,IF(BF$3&lt;=$C32+$D32-1,VLOOKUP((BF$3-$C32+1)/$D32,Profile!$B$2:$C$250,2)*($E32-$G31),0),0)),0),0)</f>
        <v>0</v>
      </c>
      <c r="BH32" s="148">
        <f>IF(BH$3&gt;=$C32,IF(BH$3&lt;=$C32+$D32-1,VLOOKUP((BH$3-$C32+1)/$D32,Profile!$B$2:$C$250,2)*($E32-$G31)-(IF(BG$3&gt;=$C32,IF(BG$3&lt;=$C32+$D32-1,VLOOKUP((BG$3-$C32+1)/$D32,Profile!$B$2:$C$250,2)*($E32-$G31),0),0)),0),0)</f>
        <v>0</v>
      </c>
      <c r="BI32" s="148">
        <f>IF(BI$3&gt;=$C32,IF(BI$3&lt;=$C32+$D32-1,VLOOKUP((BI$3-$C32+1)/$D32,Profile!$B$2:$C$250,2)*($E32-$G31)-(IF(BH$3&gt;=$C32,IF(BH$3&lt;=$C32+$D32-1,VLOOKUP((BH$3-$C32+1)/$D32,Profile!$B$2:$C$250,2)*($E32-$G31),0),0)),0),0)</f>
        <v>0</v>
      </c>
      <c r="BJ32" s="148">
        <f>IF(BJ$3&gt;=$C32,IF(BJ$3&lt;=$C32+$D32-1,VLOOKUP((BJ$3-$C32+1)/$D32,Profile!$B$2:$C$250,2)*($E32-$G31)-(IF(BI$3&gt;=$C32,IF(BI$3&lt;=$C32+$D32-1,VLOOKUP((BI$3-$C32+1)/$D32,Profile!$B$2:$C$250,2)*($E32-$G31),0),0)),0),0)</f>
        <v>0</v>
      </c>
      <c r="BK32" s="148">
        <f>IF(BK$3&gt;=$C32,IF(BK$3&lt;=$C32+$D32-1,VLOOKUP((BK$3-$C32+1)/$D32,Profile!$B$2:$C$250,2)*($E32-$G31)-(IF(BJ$3&gt;=$C32,IF(BJ$3&lt;=$C32+$D32-1,VLOOKUP((BJ$3-$C32+1)/$D32,Profile!$B$2:$C$250,2)*($E32-$G31),0),0)),0),0)</f>
        <v>0</v>
      </c>
      <c r="BL32" s="148">
        <f>IF(BL$3&gt;=$C32,IF(BL$3&lt;=$C32+$D32-1,VLOOKUP((BL$3-$C32+1)/$D32,Profile!$B$2:$C$250,2)*($E32-$G31)-(IF(BK$3&gt;=$C32,IF(BK$3&lt;=$C32+$D32-1,VLOOKUP((BK$3-$C32+1)/$D32,Profile!$B$2:$C$250,2)*($E32-$G31),0),0)),0),0)</f>
        <v>0</v>
      </c>
      <c r="BM32" s="148">
        <f>IF(BM$3&gt;=$C32,IF(BM$3&lt;=$C32+$D32-1,VLOOKUP((BM$3-$C32+1)/$D32,Profile!$B$2:$C$250,2)*($E32-$G31)-(IF(BL$3&gt;=$C32,IF(BL$3&lt;=$C32+$D32-1,VLOOKUP((BL$3-$C32+1)/$D32,Profile!$B$2:$C$250,2)*($E32-$G31),0),0)),0),0)</f>
        <v>0</v>
      </c>
      <c r="BN32" s="148">
        <f>IF(BN$3&gt;=$C32,IF(BN$3&lt;=$C32+$D32-1,VLOOKUP((BN$3-$C32+1)/$D32,Profile!$B$2:$C$250,2)*($E32-$G31)-(IF(BM$3&gt;=$C32,IF(BM$3&lt;=$C32+$D32-1,VLOOKUP((BM$3-$C32+1)/$D32,Profile!$B$2:$C$250,2)*($E32-$G31),0),0)),0),0)</f>
        <v>0</v>
      </c>
      <c r="BO32" s="148">
        <f>IF(BO$3&gt;=$C32,IF(BO$3&lt;=$C32+$D32-1,VLOOKUP((BO$3-$C32+1)/$D32,Profile!$B$2:$C$250,2)*($E32-$G31)-(IF(BN$3&gt;=$C32,IF(BN$3&lt;=$C32+$D32-1,VLOOKUP((BN$3-$C32+1)/$D32,Profile!$B$2:$C$250,2)*($E32-$G31),0),0)),0),0)</f>
        <v>0</v>
      </c>
      <c r="BP32" s="148">
        <f>IF(BP$3&gt;=$C32,IF(BP$3&lt;=$C32+$D32-1,VLOOKUP((BP$3-$C32+1)/$D32,Profile!$B$2:$C$250,2)*($E32-$G31)-(IF(BO$3&gt;=$C32,IF(BO$3&lt;=$C32+$D32-1,VLOOKUP((BO$3-$C32+1)/$D32,Profile!$B$2:$C$250,2)*($E32-$G31),0),0)),0),0)</f>
        <v>0</v>
      </c>
      <c r="BQ32" s="148">
        <f>IF(BQ$3&gt;=$C32,IF(BQ$3&lt;=$C32+$D32-1,VLOOKUP((BQ$3-$C32+1)/$D32,Profile!$B$2:$C$250,2)*($E32-$G31)-(IF(BP$3&gt;=$C32,IF(BP$3&lt;=$C32+$D32-1,VLOOKUP((BP$3-$C32+1)/$D32,Profile!$B$2:$C$250,2)*($E32-$G31),0),0)),0),0)</f>
        <v>0</v>
      </c>
      <c r="BR32" s="148">
        <f>IF(BR$3&gt;=$C32,IF(BR$3&lt;=$C32+$D32-1,VLOOKUP((BR$3-$C32+1)/$D32,Profile!$B$2:$C$250,2)*($E32-$G31)-(IF(BQ$3&gt;=$C32,IF(BQ$3&lt;=$C32+$D32-1,VLOOKUP((BQ$3-$C32+1)/$D32,Profile!$B$2:$C$250,2)*($E32-$G31),0),0)),0),0)</f>
        <v>0</v>
      </c>
      <c r="BS32" s="148">
        <f>IF(BS$3&gt;=$C32,IF(BS$3&lt;=$C32+$D32-1,VLOOKUP((BS$3-$C32+1)/$D32,Profile!$B$2:$C$250,2)*($E32-$G31)-(IF(BR$3&gt;=$C32,IF(BR$3&lt;=$C32+$D32-1,VLOOKUP((BR$3-$C32+1)/$D32,Profile!$B$2:$C$250,2)*($E32-$G31),0),0)),0),0)</f>
        <v>0</v>
      </c>
      <c r="BT32" s="148">
        <f>IF(BT$3&gt;=$C32,IF(BT$3&lt;=$C32+$D32-1,VLOOKUP((BT$3-$C32+1)/$D32,Profile!$B$2:$C$250,2)*($E32-$G31)-(IF(BS$3&gt;=$C32,IF(BS$3&lt;=$C32+$D32-1,VLOOKUP((BS$3-$C32+1)/$D32,Profile!$B$2:$C$250,2)*($E32-$G31),0),0)),0),0)</f>
        <v>0</v>
      </c>
    </row>
    <row r="33" spans="1:72">
      <c r="A33" s="131"/>
      <c r="C33" s="131"/>
      <c r="D33" s="153"/>
      <c r="E33" s="149"/>
      <c r="F33" s="142" t="s">
        <v>31</v>
      </c>
      <c r="G33" s="148">
        <f>SUM(H33:GA33)</f>
        <v>0</v>
      </c>
      <c r="H33" s="148">
        <f t="shared" ref="H33:AM33" si="22">+H31+H32</f>
        <v>0</v>
      </c>
      <c r="I33" s="148">
        <f t="shared" si="22"/>
        <v>0</v>
      </c>
      <c r="J33" s="148">
        <f t="shared" si="22"/>
        <v>0</v>
      </c>
      <c r="K33" s="148">
        <f t="shared" si="22"/>
        <v>0</v>
      </c>
      <c r="L33" s="148">
        <f t="shared" si="22"/>
        <v>0</v>
      </c>
      <c r="M33" s="148">
        <f t="shared" si="22"/>
        <v>0</v>
      </c>
      <c r="N33" s="148">
        <f t="shared" si="22"/>
        <v>0</v>
      </c>
      <c r="O33" s="148">
        <f t="shared" si="22"/>
        <v>0</v>
      </c>
      <c r="P33" s="148">
        <f t="shared" si="22"/>
        <v>0</v>
      </c>
      <c r="Q33" s="148">
        <f t="shared" si="22"/>
        <v>0</v>
      </c>
      <c r="R33" s="148">
        <f t="shared" si="22"/>
        <v>0</v>
      </c>
      <c r="S33" s="148">
        <f t="shared" si="22"/>
        <v>0</v>
      </c>
      <c r="T33" s="148">
        <f t="shared" si="22"/>
        <v>0</v>
      </c>
      <c r="U33" s="148">
        <f t="shared" si="22"/>
        <v>0</v>
      </c>
      <c r="V33" s="148">
        <f t="shared" si="22"/>
        <v>0</v>
      </c>
      <c r="W33" s="148">
        <f t="shared" si="22"/>
        <v>0</v>
      </c>
      <c r="X33" s="148">
        <f t="shared" si="22"/>
        <v>0</v>
      </c>
      <c r="Y33" s="148">
        <f t="shared" si="22"/>
        <v>0</v>
      </c>
      <c r="Z33" s="148">
        <f t="shared" si="22"/>
        <v>0</v>
      </c>
      <c r="AA33" s="148">
        <f t="shared" si="22"/>
        <v>0</v>
      </c>
      <c r="AB33" s="148">
        <f t="shared" si="22"/>
        <v>0</v>
      </c>
      <c r="AC33" s="148">
        <f t="shared" si="22"/>
        <v>0</v>
      </c>
      <c r="AD33" s="148">
        <f t="shared" si="22"/>
        <v>0</v>
      </c>
      <c r="AE33" s="148">
        <f t="shared" si="22"/>
        <v>0</v>
      </c>
      <c r="AF33" s="148">
        <f t="shared" si="22"/>
        <v>0</v>
      </c>
      <c r="AG33" s="148">
        <f t="shared" si="22"/>
        <v>0</v>
      </c>
      <c r="AH33" s="148">
        <f t="shared" si="22"/>
        <v>0</v>
      </c>
      <c r="AI33" s="148">
        <f t="shared" si="22"/>
        <v>0</v>
      </c>
      <c r="AJ33" s="148">
        <f t="shared" si="22"/>
        <v>0</v>
      </c>
      <c r="AK33" s="148">
        <f t="shared" si="22"/>
        <v>0</v>
      </c>
      <c r="AL33" s="148">
        <f t="shared" si="22"/>
        <v>0</v>
      </c>
      <c r="AM33" s="148">
        <f t="shared" si="22"/>
        <v>0</v>
      </c>
      <c r="AN33" s="148">
        <f t="shared" ref="AN33:BS33" si="23">+AN31+AN32</f>
        <v>0</v>
      </c>
      <c r="AO33" s="148">
        <f t="shared" si="23"/>
        <v>0</v>
      </c>
      <c r="AP33" s="148">
        <f t="shared" si="23"/>
        <v>0</v>
      </c>
      <c r="AQ33" s="148">
        <f t="shared" si="23"/>
        <v>0</v>
      </c>
      <c r="AR33" s="148">
        <f t="shared" si="23"/>
        <v>0</v>
      </c>
      <c r="AS33" s="148">
        <f t="shared" si="23"/>
        <v>0</v>
      </c>
      <c r="AT33" s="148">
        <f t="shared" si="23"/>
        <v>0</v>
      </c>
      <c r="AU33" s="148">
        <f t="shared" si="23"/>
        <v>0</v>
      </c>
      <c r="AV33" s="148">
        <f t="shared" si="23"/>
        <v>0</v>
      </c>
      <c r="AW33" s="148">
        <f t="shared" si="23"/>
        <v>0</v>
      </c>
      <c r="AX33" s="148">
        <f t="shared" si="23"/>
        <v>0</v>
      </c>
      <c r="AY33" s="148">
        <f t="shared" si="23"/>
        <v>0</v>
      </c>
      <c r="AZ33" s="148">
        <f t="shared" si="23"/>
        <v>0</v>
      </c>
      <c r="BA33" s="148">
        <f t="shared" si="23"/>
        <v>0</v>
      </c>
      <c r="BB33" s="148">
        <f t="shared" si="23"/>
        <v>0</v>
      </c>
      <c r="BC33" s="148">
        <f t="shared" si="23"/>
        <v>0</v>
      </c>
      <c r="BD33" s="148">
        <f t="shared" si="23"/>
        <v>0</v>
      </c>
      <c r="BE33" s="148">
        <f t="shared" si="23"/>
        <v>0</v>
      </c>
      <c r="BF33" s="148">
        <f t="shared" si="23"/>
        <v>0</v>
      </c>
      <c r="BG33" s="148">
        <f t="shared" si="23"/>
        <v>0</v>
      </c>
      <c r="BH33" s="148">
        <f t="shared" si="23"/>
        <v>0</v>
      </c>
      <c r="BI33" s="148">
        <f t="shared" si="23"/>
        <v>0</v>
      </c>
      <c r="BJ33" s="148">
        <f t="shared" si="23"/>
        <v>0</v>
      </c>
      <c r="BK33" s="148">
        <f t="shared" si="23"/>
        <v>0</v>
      </c>
      <c r="BL33" s="148">
        <f t="shared" si="23"/>
        <v>0</v>
      </c>
      <c r="BM33" s="148">
        <f t="shared" si="23"/>
        <v>0</v>
      </c>
      <c r="BN33" s="148">
        <f t="shared" si="23"/>
        <v>0</v>
      </c>
      <c r="BO33" s="148">
        <f t="shared" si="23"/>
        <v>0</v>
      </c>
      <c r="BP33" s="148">
        <f t="shared" si="23"/>
        <v>0</v>
      </c>
      <c r="BQ33" s="148">
        <f t="shared" si="23"/>
        <v>0</v>
      </c>
      <c r="BR33" s="148">
        <f t="shared" si="23"/>
        <v>0</v>
      </c>
      <c r="BS33" s="148">
        <f t="shared" si="23"/>
        <v>0</v>
      </c>
      <c r="BT33" s="148">
        <f>+BT31+BT32</f>
        <v>0</v>
      </c>
    </row>
    <row r="34" spans="1:72">
      <c r="A34" s="131"/>
      <c r="C34" s="131"/>
      <c r="D34" s="149"/>
      <c r="F34" s="142" t="s">
        <v>36</v>
      </c>
      <c r="G34" s="148"/>
      <c r="H34" s="148">
        <f>+H33</f>
        <v>0</v>
      </c>
      <c r="I34" s="148">
        <f t="shared" ref="I34:AN34" si="24">+I33+H34</f>
        <v>0</v>
      </c>
      <c r="J34" s="148">
        <f t="shared" si="24"/>
        <v>0</v>
      </c>
      <c r="K34" s="148">
        <f t="shared" si="24"/>
        <v>0</v>
      </c>
      <c r="L34" s="148">
        <f t="shared" si="24"/>
        <v>0</v>
      </c>
      <c r="M34" s="148">
        <f t="shared" si="24"/>
        <v>0</v>
      </c>
      <c r="N34" s="148">
        <f t="shared" si="24"/>
        <v>0</v>
      </c>
      <c r="O34" s="148">
        <f t="shared" si="24"/>
        <v>0</v>
      </c>
      <c r="P34" s="148">
        <f t="shared" si="24"/>
        <v>0</v>
      </c>
      <c r="Q34" s="148">
        <f t="shared" si="24"/>
        <v>0</v>
      </c>
      <c r="R34" s="148">
        <f t="shared" si="24"/>
        <v>0</v>
      </c>
      <c r="S34" s="148">
        <f t="shared" si="24"/>
        <v>0</v>
      </c>
      <c r="T34" s="148">
        <f t="shared" si="24"/>
        <v>0</v>
      </c>
      <c r="U34" s="148">
        <f t="shared" si="24"/>
        <v>0</v>
      </c>
      <c r="V34" s="148">
        <f t="shared" si="24"/>
        <v>0</v>
      </c>
      <c r="W34" s="148">
        <f t="shared" si="24"/>
        <v>0</v>
      </c>
      <c r="X34" s="148">
        <f t="shared" si="24"/>
        <v>0</v>
      </c>
      <c r="Y34" s="148">
        <f t="shared" si="24"/>
        <v>0</v>
      </c>
      <c r="Z34" s="148">
        <f t="shared" si="24"/>
        <v>0</v>
      </c>
      <c r="AA34" s="148">
        <f t="shared" si="24"/>
        <v>0</v>
      </c>
      <c r="AB34" s="148">
        <f t="shared" si="24"/>
        <v>0</v>
      </c>
      <c r="AC34" s="148">
        <f t="shared" si="24"/>
        <v>0</v>
      </c>
      <c r="AD34" s="148">
        <f t="shared" si="24"/>
        <v>0</v>
      </c>
      <c r="AE34" s="148">
        <f t="shared" si="24"/>
        <v>0</v>
      </c>
      <c r="AF34" s="148">
        <f t="shared" si="24"/>
        <v>0</v>
      </c>
      <c r="AG34" s="148">
        <f t="shared" si="24"/>
        <v>0</v>
      </c>
      <c r="AH34" s="148">
        <f t="shared" si="24"/>
        <v>0</v>
      </c>
      <c r="AI34" s="148">
        <f t="shared" si="24"/>
        <v>0</v>
      </c>
      <c r="AJ34" s="148">
        <f t="shared" si="24"/>
        <v>0</v>
      </c>
      <c r="AK34" s="148">
        <f t="shared" si="24"/>
        <v>0</v>
      </c>
      <c r="AL34" s="148">
        <f t="shared" si="24"/>
        <v>0</v>
      </c>
      <c r="AM34" s="148">
        <f t="shared" si="24"/>
        <v>0</v>
      </c>
      <c r="AN34" s="148">
        <f t="shared" si="24"/>
        <v>0</v>
      </c>
      <c r="AO34" s="148">
        <f t="shared" ref="AO34:BT34" si="25">+AO33+AN34</f>
        <v>0</v>
      </c>
      <c r="AP34" s="148">
        <f t="shared" si="25"/>
        <v>0</v>
      </c>
      <c r="AQ34" s="148">
        <f t="shared" si="25"/>
        <v>0</v>
      </c>
      <c r="AR34" s="148">
        <f t="shared" si="25"/>
        <v>0</v>
      </c>
      <c r="AS34" s="148">
        <f t="shared" si="25"/>
        <v>0</v>
      </c>
      <c r="AT34" s="148">
        <f t="shared" si="25"/>
        <v>0</v>
      </c>
      <c r="AU34" s="148">
        <f t="shared" si="25"/>
        <v>0</v>
      </c>
      <c r="AV34" s="148">
        <f t="shared" si="25"/>
        <v>0</v>
      </c>
      <c r="AW34" s="148">
        <f t="shared" si="25"/>
        <v>0</v>
      </c>
      <c r="AX34" s="148">
        <f t="shared" si="25"/>
        <v>0</v>
      </c>
      <c r="AY34" s="148">
        <f t="shared" si="25"/>
        <v>0</v>
      </c>
      <c r="AZ34" s="148">
        <f t="shared" si="25"/>
        <v>0</v>
      </c>
      <c r="BA34" s="148">
        <f t="shared" si="25"/>
        <v>0</v>
      </c>
      <c r="BB34" s="148">
        <f t="shared" si="25"/>
        <v>0</v>
      </c>
      <c r="BC34" s="148">
        <f t="shared" si="25"/>
        <v>0</v>
      </c>
      <c r="BD34" s="148">
        <f t="shared" si="25"/>
        <v>0</v>
      </c>
      <c r="BE34" s="148">
        <f t="shared" si="25"/>
        <v>0</v>
      </c>
      <c r="BF34" s="148">
        <f t="shared" si="25"/>
        <v>0</v>
      </c>
      <c r="BG34" s="148">
        <f t="shared" si="25"/>
        <v>0</v>
      </c>
      <c r="BH34" s="148">
        <f t="shared" si="25"/>
        <v>0</v>
      </c>
      <c r="BI34" s="148">
        <f t="shared" si="25"/>
        <v>0</v>
      </c>
      <c r="BJ34" s="148">
        <f t="shared" si="25"/>
        <v>0</v>
      </c>
      <c r="BK34" s="148">
        <f t="shared" si="25"/>
        <v>0</v>
      </c>
      <c r="BL34" s="148">
        <f t="shared" si="25"/>
        <v>0</v>
      </c>
      <c r="BM34" s="148">
        <f t="shared" si="25"/>
        <v>0</v>
      </c>
      <c r="BN34" s="148">
        <f t="shared" si="25"/>
        <v>0</v>
      </c>
      <c r="BO34" s="148">
        <f t="shared" si="25"/>
        <v>0</v>
      </c>
      <c r="BP34" s="148">
        <f t="shared" si="25"/>
        <v>0</v>
      </c>
      <c r="BQ34" s="148">
        <f t="shared" si="25"/>
        <v>0</v>
      </c>
      <c r="BR34" s="148">
        <f t="shared" si="25"/>
        <v>0</v>
      </c>
      <c r="BS34" s="148">
        <f t="shared" si="25"/>
        <v>0</v>
      </c>
      <c r="BT34" s="148">
        <f t="shared" si="25"/>
        <v>0</v>
      </c>
    </row>
    <row r="35" spans="1:72" ht="1.9" customHeight="1">
      <c r="A35" s="131"/>
      <c r="C35" s="131"/>
      <c r="E35" s="149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</row>
    <row r="36" spans="1:72" s="155" customFormat="1" ht="15.75" customHeight="1">
      <c r="A36" s="131">
        <v>7</v>
      </c>
      <c r="B36" s="155" t="s">
        <v>42</v>
      </c>
      <c r="C36" s="131"/>
      <c r="D36" s="131"/>
      <c r="E36" s="149"/>
      <c r="F36" s="156" t="s">
        <v>34</v>
      </c>
      <c r="G36" s="148">
        <f>SUM(H36:GA36)</f>
        <v>0</v>
      </c>
      <c r="H36" s="157"/>
      <c r="I36" s="157"/>
      <c r="J36" s="157"/>
      <c r="K36" s="157"/>
      <c r="L36" s="157">
        <v>0</v>
      </c>
      <c r="M36" s="157"/>
      <c r="N36" s="157">
        <v>0</v>
      </c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9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</row>
    <row r="37" spans="1:72">
      <c r="A37" s="131"/>
      <c r="C37" s="150"/>
      <c r="D37" s="151"/>
      <c r="E37" s="152"/>
      <c r="F37" s="142" t="s">
        <v>35</v>
      </c>
      <c r="G37" s="148">
        <f>SUM(H37:GA37)</f>
        <v>0</v>
      </c>
      <c r="H37" s="148">
        <f>IF(H$3&gt;=$C37,IF(H$3&lt;=$C37+$D37-1,VLOOKUP((H$3-$C37+1)/$D37,Profile!$B$2:$C$250,2)*($E37-$G36)-(IF(G$3&gt;=$C37,IF(G$3&lt;=$C37+$D37-1,VLOOKUP((G$3-$C37+1)/$D37,Profile!$B$2:$C$250,2)*($E37-$G36),0),0)),0),0)</f>
        <v>0</v>
      </c>
      <c r="I37" s="148">
        <f>IF(I$3&gt;=$C37,IF(I$3&lt;=$C37+$D37-1,VLOOKUP((I$3-$C37+1)/$D37,Profile!$B$2:$C$250,2)*($E37-$G36)-(IF(H$3&gt;=$C37,IF(H$3&lt;=$C37+$D37-1,VLOOKUP((H$3-$C37+1)/$D37,Profile!$B$2:$C$250,2)*($E37-$G36),0),0)),0),0)</f>
        <v>0</v>
      </c>
      <c r="J37" s="148">
        <f>IF(J$3&gt;=$C37,IF(J$3&lt;=$C37+$D37-1,VLOOKUP((J$3-$C37+1)/$D37,Profile!$B$2:$C$250,2)*($E37-$G36)-(IF(I$3&gt;=$C37,IF(I$3&lt;=$C37+$D37-1,VLOOKUP((I$3-$C37+1)/$D37,Profile!$B$2:$C$250,2)*($E37-$G36),0),0)),0),0)</f>
        <v>0</v>
      </c>
      <c r="K37" s="148">
        <f>IF(K$3&gt;=$C37,IF(K$3&lt;=$C37+$D37-1,VLOOKUP((K$3-$C37+1)/$D37,Profile!$B$2:$C$250,2)*($E37-$G36)-(IF(J$3&gt;=$C37,IF(J$3&lt;=$C37+$D37-1,VLOOKUP((J$3-$C37+1)/$D37,Profile!$B$2:$C$250,2)*($E37-$G36),0),0)),0),0)</f>
        <v>0</v>
      </c>
      <c r="L37" s="148">
        <f>IF(L$3&gt;=$C37,IF(L$3&lt;=$C37+$D37-1,VLOOKUP((L$3-$C37+1)/$D37,Profile!$B$2:$C$250,2)*($E37-$G36)-(IF(K$3&gt;=$C37,IF(K$3&lt;=$C37+$D37-1,VLOOKUP((K$3-$C37+1)/$D37,Profile!$B$2:$C$250,2)*($E37-$G36),0),0)),0),0)</f>
        <v>0</v>
      </c>
      <c r="M37" s="148">
        <f>IF(M$3&gt;=$C37,IF(M$3&lt;=$C37+$D37-1,VLOOKUP((M$3-$C37+1)/$D37,Profile!$B$2:$C$250,2)*($E37-$G36)-(IF(L$3&gt;=$C37,IF(L$3&lt;=$C37+$D37-1,VLOOKUP((L$3-$C37+1)/$D37,Profile!$B$2:$C$250,2)*($E37-$G36),0),0)),0),0)</f>
        <v>0</v>
      </c>
      <c r="N37" s="148">
        <f>IF(N$3&gt;=$C37,IF(N$3&lt;=$C37+$D37-1,VLOOKUP((N$3-$C37+1)/$D37,Profile!$B$2:$C$250,2)*($E37-$G36)-(IF(M$3&gt;=$C37,IF(M$3&lt;=$C37+$D37-1,VLOOKUP((M$3-$C37+1)/$D37,Profile!$B$2:$C$250,2)*($E37-$G36),0),0)),0),0)</f>
        <v>0</v>
      </c>
      <c r="O37" s="148">
        <f>IF(O$3&gt;=$C37,IF(O$3&lt;=$C37+$D37-1,VLOOKUP((O$3-$C37+1)/$D37,Profile!$B$2:$C$250,2)*($E37-$G36)-(IF(N$3&gt;=$C37,IF(N$3&lt;=$C37+$D37-1,VLOOKUP((N$3-$C37+1)/$D37,Profile!$B$2:$C$250,2)*($E37-$G36),0),0)),0),0)</f>
        <v>0</v>
      </c>
      <c r="P37" s="148">
        <f>IF(P$3&gt;=$C37,IF(P$3&lt;=$C37+$D37-1,VLOOKUP((P$3-$C37+1)/$D37,Profile!$B$2:$C$250,2)*($E37-$G36)-(IF(O$3&gt;=$C37,IF(O$3&lt;=$C37+$D37-1,VLOOKUP((O$3-$C37+1)/$D37,Profile!$B$2:$C$250,2)*($E37-$G36),0),0)),0),0)</f>
        <v>0</v>
      </c>
      <c r="Q37" s="148">
        <f>IF(Q$3&gt;=$C37,IF(Q$3&lt;=$C37+$D37-1,VLOOKUP((Q$3-$C37+1)/$D37,Profile!$B$2:$C$250,2)*($E37-$G36)-(IF(P$3&gt;=$C37,IF(P$3&lt;=$C37+$D37-1,VLOOKUP((P$3-$C37+1)/$D37,Profile!$B$2:$C$250,2)*($E37-$G36),0),0)),0),0)</f>
        <v>0</v>
      </c>
      <c r="R37" s="148">
        <f>IF(R$3&gt;=$C37,IF(R$3&lt;=$C37+$D37-1,VLOOKUP((R$3-$C37+1)/$D37,Profile!$B$2:$C$250,2)*($E37-$G36)-(IF(Q$3&gt;=$C37,IF(Q$3&lt;=$C37+$D37-1,VLOOKUP((Q$3-$C37+1)/$D37,Profile!$B$2:$C$250,2)*($E37-$G36),0),0)),0),0)</f>
        <v>0</v>
      </c>
      <c r="S37" s="148">
        <f>IF(S$3&gt;=$C37,IF(S$3&lt;=$C37+$D37-1,VLOOKUP((S$3-$C37+1)/$D37,Profile!$B$2:$C$250,2)*($E37-$G36)-(IF(R$3&gt;=$C37,IF(R$3&lt;=$C37+$D37-1,VLOOKUP((R$3-$C37+1)/$D37,Profile!$B$2:$C$250,2)*($E37-$G36),0),0)),0),0)</f>
        <v>0</v>
      </c>
      <c r="T37" s="148">
        <f>IF(T$3&gt;=$C37,IF(T$3&lt;=$C37+$D37-1,VLOOKUP((T$3-$C37+1)/$D37,Profile!$B$2:$C$250,2)*($E37-$G36)-(IF(S$3&gt;=$C37,IF(S$3&lt;=$C37+$D37-1,VLOOKUP((S$3-$C37+1)/$D37,Profile!$B$2:$C$250,2)*($E37-$G36),0),0)),0),0)</f>
        <v>0</v>
      </c>
      <c r="U37" s="148">
        <f>IF(U$3&gt;=$C37,IF(U$3&lt;=$C37+$D37-1,VLOOKUP((U$3-$C37+1)/$D37,Profile!$B$2:$C$250,2)*($E37-$G36)-(IF(T$3&gt;=$C37,IF(T$3&lt;=$C37+$D37-1,VLOOKUP((T$3-$C37+1)/$D37,Profile!$B$2:$C$250,2)*($E37-$G36),0),0)),0),0)</f>
        <v>0</v>
      </c>
      <c r="V37" s="148">
        <f>IF(V$3&gt;=$C37,IF(V$3&lt;=$C37+$D37-1,VLOOKUP((V$3-$C37+1)/$D37,Profile!$B$2:$C$250,2)*($E37-$G36)-(IF(U$3&gt;=$C37,IF(U$3&lt;=$C37+$D37-1,VLOOKUP((U$3-$C37+1)/$D37,Profile!$B$2:$C$250,2)*($E37-$G36),0),0)),0),0)</f>
        <v>0</v>
      </c>
      <c r="W37" s="148">
        <f>IF(W$3&gt;=$C37,IF(W$3&lt;=$C37+$D37-1,VLOOKUP((W$3-$C37+1)/$D37,Profile!$B$2:$C$250,2)*($E37-$G36)-(IF(V$3&gt;=$C37,IF(V$3&lt;=$C37+$D37-1,VLOOKUP((V$3-$C37+1)/$D37,Profile!$B$2:$C$250,2)*($E37-$G36),0),0)),0),0)</f>
        <v>0</v>
      </c>
      <c r="X37" s="148">
        <f>IF(X$3&gt;=$C37,IF(X$3&lt;=$C37+$D37-1,VLOOKUP((X$3-$C37+1)/$D37,Profile!$B$2:$C$250,2)*($E37-$G36)-(IF(W$3&gt;=$C37,IF(W$3&lt;=$C37+$D37-1,VLOOKUP((W$3-$C37+1)/$D37,Profile!$B$2:$C$250,2)*($E37-$G36),0),0)),0),0)</f>
        <v>0</v>
      </c>
      <c r="Y37" s="148">
        <f>IF(Y$3&gt;=$C37,IF(Y$3&lt;=$C37+$D37-1,VLOOKUP((Y$3-$C37+1)/$D37,Profile!$B$2:$C$250,2)*($E37-$G36)-(IF(X$3&gt;=$C37,IF(X$3&lt;=$C37+$D37-1,VLOOKUP((X$3-$C37+1)/$D37,Profile!$B$2:$C$250,2)*($E37-$G36),0),0)),0),0)</f>
        <v>0</v>
      </c>
      <c r="Z37" s="148">
        <f>IF(Z$3&gt;=$C37,IF(Z$3&lt;=$C37+$D37-1,VLOOKUP((Z$3-$C37+1)/$D37,Profile!$B$2:$C$250,2)*($E37-$G36)-(IF(Y$3&gt;=$C37,IF(Y$3&lt;=$C37+$D37-1,VLOOKUP((Y$3-$C37+1)/$D37,Profile!$B$2:$C$250,2)*($E37-$G36),0),0)),0),0)</f>
        <v>0</v>
      </c>
      <c r="AA37" s="148">
        <f>IF(AA$3&gt;=$C37,IF(AA$3&lt;=$C37+$D37-1,VLOOKUP((AA$3-$C37+1)/$D37,Profile!$B$2:$C$250,2)*($E37-$G36)-(IF(Z$3&gt;=$C37,IF(Z$3&lt;=$C37+$D37-1,VLOOKUP((Z$3-$C37+1)/$D37,Profile!$B$2:$C$250,2)*($E37-$G36),0),0)),0),0)</f>
        <v>0</v>
      </c>
      <c r="AB37" s="148">
        <f>IF(AB$3&gt;=$C37,IF(AB$3&lt;=$C37+$D37-1,VLOOKUP((AB$3-$C37+1)/$D37,Profile!$B$2:$C$250,2)*($E37-$G36)-(IF(AA$3&gt;=$C37,IF(AA$3&lt;=$C37+$D37-1,VLOOKUP((AA$3-$C37+1)/$D37,Profile!$B$2:$C$250,2)*($E37-$G36),0),0)),0),0)</f>
        <v>0</v>
      </c>
      <c r="AC37" s="148">
        <f>IF(AC$3&gt;=$C37,IF(AC$3&lt;=$C37+$D37-1,VLOOKUP((AC$3-$C37+1)/$D37,Profile!$B$2:$C$250,2)*($E37-$G36)-(IF(AB$3&gt;=$C37,IF(AB$3&lt;=$C37+$D37-1,VLOOKUP((AB$3-$C37+1)/$D37,Profile!$B$2:$C$250,2)*($E37-$G36),0),0)),0),0)</f>
        <v>0</v>
      </c>
      <c r="AD37" s="148">
        <f>IF(AD$3&gt;=$C37,IF(AD$3&lt;=$C37+$D37-1,VLOOKUP((AD$3-$C37+1)/$D37,Profile!$B$2:$C$250,2)*($E37-$G36)-(IF(AC$3&gt;=$C37,IF(AC$3&lt;=$C37+$D37-1,VLOOKUP((AC$3-$C37+1)/$D37,Profile!$B$2:$C$250,2)*($E37-$G36),0),0)),0),0)</f>
        <v>0</v>
      </c>
      <c r="AE37" s="148">
        <f>IF(AE$3&gt;=$C37,IF(AE$3&lt;=$C37+$D37-1,VLOOKUP((AE$3-$C37+1)/$D37,Profile!$B$2:$C$250,2)*($E37-$G36)-(IF(AD$3&gt;=$C37,IF(AD$3&lt;=$C37+$D37-1,VLOOKUP((AD$3-$C37+1)/$D37,Profile!$B$2:$C$250,2)*($E37-$G36),0),0)),0),0)</f>
        <v>0</v>
      </c>
      <c r="AF37" s="148">
        <f>IF(AF$3&gt;=$C37,IF(AF$3&lt;=$C37+$D37-1,VLOOKUP((AF$3-$C37+1)/$D37,Profile!$B$2:$C$250,2)*($E37-$G36)-(IF(AE$3&gt;=$C37,IF(AE$3&lt;=$C37+$D37-1,VLOOKUP((AE$3-$C37+1)/$D37,Profile!$B$2:$C$250,2)*($E37-$G36),0),0)),0),0)</f>
        <v>0</v>
      </c>
      <c r="AG37" s="148">
        <f>IF(AG$3&gt;=$C37,IF(AG$3&lt;=$C37+$D37-1,VLOOKUP((AG$3-$C37+1)/$D37,Profile!$B$2:$C$250,2)*($E37-$G36)-(IF(AF$3&gt;=$C37,IF(AF$3&lt;=$C37+$D37-1,VLOOKUP((AF$3-$C37+1)/$D37,Profile!$B$2:$C$250,2)*($E37-$G36),0),0)),0),0)</f>
        <v>0</v>
      </c>
      <c r="AH37" s="148">
        <f>IF(AH$3&gt;=$C37,IF(AH$3&lt;=$C37+$D37-1,VLOOKUP((AH$3-$C37+1)/$D37,Profile!$B$2:$C$250,2)*($E37-$G36)-(IF(AG$3&gt;=$C37,IF(AG$3&lt;=$C37+$D37-1,VLOOKUP((AG$3-$C37+1)/$D37,Profile!$B$2:$C$250,2)*($E37-$G36),0),0)),0),0)</f>
        <v>0</v>
      </c>
      <c r="AI37" s="148">
        <f>IF(AI$3&gt;=$C37,IF(AI$3&lt;=$C37+$D37-1,VLOOKUP((AI$3-$C37+1)/$D37,Profile!$B$2:$C$250,2)*($E37-$G36)-(IF(AH$3&gt;=$C37,IF(AH$3&lt;=$C37+$D37-1,VLOOKUP((AH$3-$C37+1)/$D37,Profile!$B$2:$C$250,2)*($E37-$G36),0),0)),0),0)</f>
        <v>0</v>
      </c>
      <c r="AJ37" s="148">
        <f>IF(AJ$3&gt;=$C37,IF(AJ$3&lt;=$C37+$D37-1,VLOOKUP((AJ$3-$C37+1)/$D37,Profile!$B$2:$C$250,2)*($E37-$G36)-(IF(AI$3&gt;=$C37,IF(AI$3&lt;=$C37+$D37-1,VLOOKUP((AI$3-$C37+1)/$D37,Profile!$B$2:$C$250,2)*($E37-$G36),0),0)),0),0)</f>
        <v>0</v>
      </c>
      <c r="AK37" s="148">
        <f>IF(AK$3&gt;=$C37,IF(AK$3&lt;=$C37+$D37-1,VLOOKUP((AK$3-$C37+1)/$D37,Profile!$B$2:$C$250,2)*($E37-$G36)-(IF(AJ$3&gt;=$C37,IF(AJ$3&lt;=$C37+$D37-1,VLOOKUP((AJ$3-$C37+1)/$D37,Profile!$B$2:$C$250,2)*($E37-$G36),0),0)),0),0)</f>
        <v>0</v>
      </c>
      <c r="AL37" s="148">
        <f>IF(AL$3&gt;=$C37,IF(AL$3&lt;=$C37+$D37-1,VLOOKUP((AL$3-$C37+1)/$D37,Profile!$B$2:$C$250,2)*($E37-$G36)-(IF(AK$3&gt;=$C37,IF(AK$3&lt;=$C37+$D37-1,VLOOKUP((AK$3-$C37+1)/$D37,Profile!$B$2:$C$250,2)*($E37-$G36),0),0)),0),0)</f>
        <v>0</v>
      </c>
      <c r="AM37" s="148">
        <f>IF(AM$3&gt;=$C37,IF(AM$3&lt;=$C37+$D37-1,VLOOKUP((AM$3-$C37+1)/$D37,Profile!$B$2:$C$250,2)*($E37-$G36)-(IF(AL$3&gt;=$C37,IF(AL$3&lt;=$C37+$D37-1,VLOOKUP((AL$3-$C37+1)/$D37,Profile!$B$2:$C$250,2)*($E37-$G36),0),0)),0),0)</f>
        <v>0</v>
      </c>
      <c r="AN37" s="148">
        <f>IF(AN$3&gt;=$C37,IF(AN$3&lt;=$C37+$D37-1,VLOOKUP((AN$3-$C37+1)/$D37,Profile!$B$2:$C$250,2)*($E37-$G36)-(IF(AM$3&gt;=$C37,IF(AM$3&lt;=$C37+$D37-1,VLOOKUP((AM$3-$C37+1)/$D37,Profile!$B$2:$C$250,2)*($E37-$G36),0),0)),0),0)</f>
        <v>0</v>
      </c>
      <c r="AO37" s="148">
        <f>IF(AO$3&gt;=$C37,IF(AO$3&lt;=$C37+$D37-1,VLOOKUP((AO$3-$C37+1)/$D37,Profile!$B$2:$C$250,2)*($E37-$G36)-(IF(AN$3&gt;=$C37,IF(AN$3&lt;=$C37+$D37-1,VLOOKUP((AN$3-$C37+1)/$D37,Profile!$B$2:$C$250,2)*($E37-$G36),0),0)),0),0)</f>
        <v>0</v>
      </c>
      <c r="AP37" s="148">
        <f>IF(AP$3&gt;=$C37,IF(AP$3&lt;=$C37+$D37-1,VLOOKUP((AP$3-$C37+1)/$D37,Profile!$B$2:$C$250,2)*($E37-$G36)-(IF(AO$3&gt;=$C37,IF(AO$3&lt;=$C37+$D37-1,VLOOKUP((AO$3-$C37+1)/$D37,Profile!$B$2:$C$250,2)*($E37-$G36),0),0)),0),0)</f>
        <v>0</v>
      </c>
      <c r="AQ37" s="148">
        <f>IF(AQ$3&gt;=$C37,IF(AQ$3&lt;=$C37+$D37-1,VLOOKUP((AQ$3-$C37+1)/$D37,Profile!$B$2:$C$250,2)*($E37-$G36)-(IF(AP$3&gt;=$C37,IF(AP$3&lt;=$C37+$D37-1,VLOOKUP((AP$3-$C37+1)/$D37,Profile!$B$2:$C$250,2)*($E37-$G36),0),0)),0),0)</f>
        <v>0</v>
      </c>
      <c r="AR37" s="148">
        <f>IF(AR$3&gt;=$C37,IF(AR$3&lt;=$C37+$D37-1,VLOOKUP((AR$3-$C37+1)/$D37,Profile!$B$2:$C$250,2)*($E37-$G36)-(IF(AQ$3&gt;=$C37,IF(AQ$3&lt;=$C37+$D37-1,VLOOKUP((AQ$3-$C37+1)/$D37,Profile!$B$2:$C$250,2)*($E37-$G36),0),0)),0),0)</f>
        <v>0</v>
      </c>
      <c r="AS37" s="148">
        <f>IF(AS$3&gt;=$C37,IF(AS$3&lt;=$C37+$D37-1,VLOOKUP((AS$3-$C37+1)/$D37,Profile!$B$2:$C$250,2)*($E37-$G36)-(IF(AR$3&gt;=$C37,IF(AR$3&lt;=$C37+$D37-1,VLOOKUP((AR$3-$C37+1)/$D37,Profile!$B$2:$C$250,2)*($E37-$G36),0),0)),0),0)</f>
        <v>0</v>
      </c>
      <c r="AT37" s="148">
        <f>IF(AT$3&gt;=$C37,IF(AT$3&lt;=$C37+$D37-1,VLOOKUP((AT$3-$C37+1)/$D37,Profile!$B$2:$C$250,2)*($E37-$G36)-(IF(AS$3&gt;=$C37,IF(AS$3&lt;=$C37+$D37-1,VLOOKUP((AS$3-$C37+1)/$D37,Profile!$B$2:$C$250,2)*($E37-$G36),0),0)),0),0)</f>
        <v>0</v>
      </c>
      <c r="AU37" s="148">
        <f>IF(AU$3&gt;=$C37,IF(AU$3&lt;=$C37+$D37-1,VLOOKUP((AU$3-$C37+1)/$D37,Profile!$B$2:$C$250,2)*($E37-$G36)-(IF(AT$3&gt;=$C37,IF(AT$3&lt;=$C37+$D37-1,VLOOKUP((AT$3-$C37+1)/$D37,Profile!$B$2:$C$250,2)*($E37-$G36),0),0)),0),0)</f>
        <v>0</v>
      </c>
      <c r="AV37" s="148">
        <f>IF(AV$3&gt;=$C37,IF(AV$3&lt;=$C37+$D37-1,VLOOKUP((AV$3-$C37+1)/$D37,Profile!$B$2:$C$250,2)*($E37-$G36)-(IF(AU$3&gt;=$C37,IF(AU$3&lt;=$C37+$D37-1,VLOOKUP((AU$3-$C37+1)/$D37,Profile!$B$2:$C$250,2)*($E37-$G36),0),0)),0),0)</f>
        <v>0</v>
      </c>
      <c r="AW37" s="148">
        <f>IF(AW$3&gt;=$C37,IF(AW$3&lt;=$C37+$D37-1,VLOOKUP((AW$3-$C37+1)/$D37,Profile!$B$2:$C$250,2)*($E37-$G36)-(IF(AV$3&gt;=$C37,IF(AV$3&lt;=$C37+$D37-1,VLOOKUP((AV$3-$C37+1)/$D37,Profile!$B$2:$C$250,2)*($E37-$G36),0),0)),0),0)</f>
        <v>0</v>
      </c>
      <c r="AX37" s="148">
        <f>IF(AX$3&gt;=$C37,IF(AX$3&lt;=$C37+$D37-1,VLOOKUP((AX$3-$C37+1)/$D37,Profile!$B$2:$C$250,2)*($E37-$G36)-(IF(AW$3&gt;=$C37,IF(AW$3&lt;=$C37+$D37-1,VLOOKUP((AW$3-$C37+1)/$D37,Profile!$B$2:$C$250,2)*($E37-$G36),0),0)),0),0)</f>
        <v>0</v>
      </c>
      <c r="AY37" s="148">
        <f>IF(AY$3&gt;=$C37,IF(AY$3&lt;=$C37+$D37-1,VLOOKUP((AY$3-$C37+1)/$D37,Profile!$B$2:$C$250,2)*($E37-$G36)-(IF(AX$3&gt;=$C37,IF(AX$3&lt;=$C37+$D37-1,VLOOKUP((AX$3-$C37+1)/$D37,Profile!$B$2:$C$250,2)*($E37-$G36),0),0)),0),0)</f>
        <v>0</v>
      </c>
      <c r="AZ37" s="148">
        <f>IF(AZ$3&gt;=$C37,IF(AZ$3&lt;=$C37+$D37-1,VLOOKUP((AZ$3-$C37+1)/$D37,Profile!$B$2:$C$250,2)*($E37-$G36)-(IF(AY$3&gt;=$C37,IF(AY$3&lt;=$C37+$D37-1,VLOOKUP((AY$3-$C37+1)/$D37,Profile!$B$2:$C$250,2)*($E37-$G36),0),0)),0),0)</f>
        <v>0</v>
      </c>
      <c r="BA37" s="148">
        <f>IF(BA$3&gt;=$C37,IF(BA$3&lt;=$C37+$D37-1,VLOOKUP((BA$3-$C37+1)/$D37,Profile!$B$2:$C$250,2)*($E37-$G36)-(IF(AZ$3&gt;=$C37,IF(AZ$3&lt;=$C37+$D37-1,VLOOKUP((AZ$3-$C37+1)/$D37,Profile!$B$2:$C$250,2)*($E37-$G36),0),0)),0),0)</f>
        <v>0</v>
      </c>
      <c r="BB37" s="148">
        <f>IF(BB$3&gt;=$C37,IF(BB$3&lt;=$C37+$D37-1,VLOOKUP((BB$3-$C37+1)/$D37,Profile!$B$2:$C$250,2)*($E37-$G36)-(IF(BA$3&gt;=$C37,IF(BA$3&lt;=$C37+$D37-1,VLOOKUP((BA$3-$C37+1)/$D37,Profile!$B$2:$C$250,2)*($E37-$G36),0),0)),0),0)</f>
        <v>0</v>
      </c>
      <c r="BC37" s="148">
        <f>IF(BC$3&gt;=$C37,IF(BC$3&lt;=$C37+$D37-1,VLOOKUP((BC$3-$C37+1)/$D37,Profile!$B$2:$C$250,2)*($E37-$G36)-(IF(BB$3&gt;=$C37,IF(BB$3&lt;=$C37+$D37-1,VLOOKUP((BB$3-$C37+1)/$D37,Profile!$B$2:$C$250,2)*($E37-$G36),0),0)),0),0)</f>
        <v>0</v>
      </c>
      <c r="BD37" s="148">
        <f>IF(BD$3&gt;=$C37,IF(BD$3&lt;=$C37+$D37-1,VLOOKUP((BD$3-$C37+1)/$D37,Profile!$B$2:$C$250,2)*($E37-$G36)-(IF(BC$3&gt;=$C37,IF(BC$3&lt;=$C37+$D37-1,VLOOKUP((BC$3-$C37+1)/$D37,Profile!$B$2:$C$250,2)*($E37-$G36),0),0)),0),0)</f>
        <v>0</v>
      </c>
      <c r="BE37" s="148">
        <f>IF(BE$3&gt;=$C37,IF(BE$3&lt;=$C37+$D37-1,VLOOKUP((BE$3-$C37+1)/$D37,Profile!$B$2:$C$250,2)*($E37-$G36)-(IF(BD$3&gt;=$C37,IF(BD$3&lt;=$C37+$D37-1,VLOOKUP((BD$3-$C37+1)/$D37,Profile!$B$2:$C$250,2)*($E37-$G36),0),0)),0),0)</f>
        <v>0</v>
      </c>
      <c r="BF37" s="148">
        <f>IF(BF$3&gt;=$C37,IF(BF$3&lt;=$C37+$D37-1,VLOOKUP((BF$3-$C37+1)/$D37,Profile!$B$2:$C$250,2)*($E37-$G36)-(IF(BE$3&gt;=$C37,IF(BE$3&lt;=$C37+$D37-1,VLOOKUP((BE$3-$C37+1)/$D37,Profile!$B$2:$C$250,2)*($E37-$G36),0),0)),0),0)</f>
        <v>0</v>
      </c>
      <c r="BG37" s="148">
        <f>IF(BG$3&gt;=$C37,IF(BG$3&lt;=$C37+$D37-1,VLOOKUP((BG$3-$C37+1)/$D37,Profile!$B$2:$C$250,2)*($E37-$G36)-(IF(BF$3&gt;=$C37,IF(BF$3&lt;=$C37+$D37-1,VLOOKUP((BF$3-$C37+1)/$D37,Profile!$B$2:$C$250,2)*($E37-$G36),0),0)),0),0)</f>
        <v>0</v>
      </c>
      <c r="BH37" s="148">
        <f>IF(BH$3&gt;=$C37,IF(BH$3&lt;=$C37+$D37-1,VLOOKUP((BH$3-$C37+1)/$D37,Profile!$B$2:$C$250,2)*($E37-$G36)-(IF(BG$3&gt;=$C37,IF(BG$3&lt;=$C37+$D37-1,VLOOKUP((BG$3-$C37+1)/$D37,Profile!$B$2:$C$250,2)*($E37-$G36),0),0)),0),0)</f>
        <v>0</v>
      </c>
      <c r="BI37" s="148">
        <f>IF(BI$3&gt;=$C37,IF(BI$3&lt;=$C37+$D37-1,VLOOKUP((BI$3-$C37+1)/$D37,Profile!$B$2:$C$250,2)*($E37-$G36)-(IF(BH$3&gt;=$C37,IF(BH$3&lt;=$C37+$D37-1,VLOOKUP((BH$3-$C37+1)/$D37,Profile!$B$2:$C$250,2)*($E37-$G36),0),0)),0),0)</f>
        <v>0</v>
      </c>
      <c r="BJ37" s="148">
        <f>IF(BJ$3&gt;=$C37,IF(BJ$3&lt;=$C37+$D37-1,VLOOKUP((BJ$3-$C37+1)/$D37,Profile!$B$2:$C$250,2)*($E37-$G36)-(IF(BI$3&gt;=$C37,IF(BI$3&lt;=$C37+$D37-1,VLOOKUP((BI$3-$C37+1)/$D37,Profile!$B$2:$C$250,2)*($E37-$G36),0),0)),0),0)</f>
        <v>0</v>
      </c>
      <c r="BK37" s="148">
        <f>IF(BK$3&gt;=$C37,IF(BK$3&lt;=$C37+$D37-1,VLOOKUP((BK$3-$C37+1)/$D37,Profile!$B$2:$C$250,2)*($E37-$G36)-(IF(BJ$3&gt;=$C37,IF(BJ$3&lt;=$C37+$D37-1,VLOOKUP((BJ$3-$C37+1)/$D37,Profile!$B$2:$C$250,2)*($E37-$G36),0),0)),0),0)</f>
        <v>0</v>
      </c>
      <c r="BL37" s="148">
        <f>IF(BL$3&gt;=$C37,IF(BL$3&lt;=$C37+$D37-1,VLOOKUP((BL$3-$C37+1)/$D37,Profile!$B$2:$C$250,2)*($E37-$G36)-(IF(BK$3&gt;=$C37,IF(BK$3&lt;=$C37+$D37-1,VLOOKUP((BK$3-$C37+1)/$D37,Profile!$B$2:$C$250,2)*($E37-$G36),0),0)),0),0)</f>
        <v>0</v>
      </c>
      <c r="BM37" s="148">
        <f>IF(BM$3&gt;=$C37,IF(BM$3&lt;=$C37+$D37-1,VLOOKUP((BM$3-$C37+1)/$D37,Profile!$B$2:$C$250,2)*($E37-$G36)-(IF(BL$3&gt;=$C37,IF(BL$3&lt;=$C37+$D37-1,VLOOKUP((BL$3-$C37+1)/$D37,Profile!$B$2:$C$250,2)*($E37-$G36),0),0)),0),0)</f>
        <v>0</v>
      </c>
      <c r="BN37" s="148">
        <f>IF(BN$3&gt;=$C37,IF(BN$3&lt;=$C37+$D37-1,VLOOKUP((BN$3-$C37+1)/$D37,Profile!$B$2:$C$250,2)*($E37-$G36)-(IF(BM$3&gt;=$C37,IF(BM$3&lt;=$C37+$D37-1,VLOOKUP((BM$3-$C37+1)/$D37,Profile!$B$2:$C$250,2)*($E37-$G36),0),0)),0),0)</f>
        <v>0</v>
      </c>
      <c r="BO37" s="148">
        <f>IF(BO$3&gt;=$C37,IF(BO$3&lt;=$C37+$D37-1,VLOOKUP((BO$3-$C37+1)/$D37,Profile!$B$2:$C$250,2)*($E37-$G36)-(IF(BN$3&gt;=$C37,IF(BN$3&lt;=$C37+$D37-1,VLOOKUP((BN$3-$C37+1)/$D37,Profile!$B$2:$C$250,2)*($E37-$G36),0),0)),0),0)</f>
        <v>0</v>
      </c>
      <c r="BP37" s="148">
        <f>IF(BP$3&gt;=$C37,IF(BP$3&lt;=$C37+$D37-1,VLOOKUP((BP$3-$C37+1)/$D37,Profile!$B$2:$C$250,2)*($E37-$G36)-(IF(BO$3&gt;=$C37,IF(BO$3&lt;=$C37+$D37-1,VLOOKUP((BO$3-$C37+1)/$D37,Profile!$B$2:$C$250,2)*($E37-$G36),0),0)),0),0)</f>
        <v>0</v>
      </c>
      <c r="BQ37" s="148">
        <f>IF(BQ$3&gt;=$C37,IF(BQ$3&lt;=$C37+$D37-1,VLOOKUP((BQ$3-$C37+1)/$D37,Profile!$B$2:$C$250,2)*($E37-$G36)-(IF(BP$3&gt;=$C37,IF(BP$3&lt;=$C37+$D37-1,VLOOKUP((BP$3-$C37+1)/$D37,Profile!$B$2:$C$250,2)*($E37-$G36),0),0)),0),0)</f>
        <v>0</v>
      </c>
      <c r="BR37" s="148">
        <f>IF(BR$3&gt;=$C37,IF(BR$3&lt;=$C37+$D37-1,VLOOKUP((BR$3-$C37+1)/$D37,Profile!$B$2:$C$250,2)*($E37-$G36)-(IF(BQ$3&gt;=$C37,IF(BQ$3&lt;=$C37+$D37-1,VLOOKUP((BQ$3-$C37+1)/$D37,Profile!$B$2:$C$250,2)*($E37-$G36),0),0)),0),0)</f>
        <v>0</v>
      </c>
      <c r="BS37" s="148">
        <f>IF(BS$3&gt;=$C37,IF(BS$3&lt;=$C37+$D37-1,VLOOKUP((BS$3-$C37+1)/$D37,Profile!$B$2:$C$250,2)*($E37-$G36)-(IF(BR$3&gt;=$C37,IF(BR$3&lt;=$C37+$D37-1,VLOOKUP((BR$3-$C37+1)/$D37,Profile!$B$2:$C$250,2)*($E37-$G36),0),0)),0),0)</f>
        <v>0</v>
      </c>
      <c r="BT37" s="148">
        <f>IF(BT$3&gt;=$C37,IF(BT$3&lt;=$C37+$D37-1,VLOOKUP((BT$3-$C37+1)/$D37,Profile!$B$2:$C$250,2)*($E37-$G36)-(IF(BS$3&gt;=$C37,IF(BS$3&lt;=$C37+$D37-1,VLOOKUP((BS$3-$C37+1)/$D37,Profile!$B$2:$C$250,2)*($E37-$G36),0),0)),0),0)</f>
        <v>0</v>
      </c>
    </row>
    <row r="38" spans="1:72">
      <c r="A38" s="131"/>
      <c r="C38" s="131"/>
      <c r="D38" s="153"/>
      <c r="E38" s="149"/>
      <c r="F38" s="142" t="s">
        <v>31</v>
      </c>
      <c r="G38" s="148">
        <f>SUM(H38:GA38)</f>
        <v>0</v>
      </c>
      <c r="H38" s="148">
        <f t="shared" ref="H38:AM38" si="26">+H36+H37</f>
        <v>0</v>
      </c>
      <c r="I38" s="148">
        <f t="shared" si="26"/>
        <v>0</v>
      </c>
      <c r="J38" s="148">
        <f t="shared" si="26"/>
        <v>0</v>
      </c>
      <c r="K38" s="148">
        <f t="shared" si="26"/>
        <v>0</v>
      </c>
      <c r="L38" s="148">
        <f t="shared" si="26"/>
        <v>0</v>
      </c>
      <c r="M38" s="148">
        <f t="shared" si="26"/>
        <v>0</v>
      </c>
      <c r="N38" s="148">
        <f t="shared" si="26"/>
        <v>0</v>
      </c>
      <c r="O38" s="148">
        <f t="shared" si="26"/>
        <v>0</v>
      </c>
      <c r="P38" s="148">
        <f t="shared" si="26"/>
        <v>0</v>
      </c>
      <c r="Q38" s="148">
        <f t="shared" si="26"/>
        <v>0</v>
      </c>
      <c r="R38" s="148">
        <f t="shared" si="26"/>
        <v>0</v>
      </c>
      <c r="S38" s="148">
        <f t="shared" si="26"/>
        <v>0</v>
      </c>
      <c r="T38" s="148">
        <f t="shared" si="26"/>
        <v>0</v>
      </c>
      <c r="U38" s="148">
        <f t="shared" si="26"/>
        <v>0</v>
      </c>
      <c r="V38" s="148">
        <f t="shared" si="26"/>
        <v>0</v>
      </c>
      <c r="W38" s="148">
        <f t="shared" si="26"/>
        <v>0</v>
      </c>
      <c r="X38" s="148">
        <f t="shared" si="26"/>
        <v>0</v>
      </c>
      <c r="Y38" s="148">
        <f t="shared" si="26"/>
        <v>0</v>
      </c>
      <c r="Z38" s="148">
        <f t="shared" si="26"/>
        <v>0</v>
      </c>
      <c r="AA38" s="148">
        <f t="shared" si="26"/>
        <v>0</v>
      </c>
      <c r="AB38" s="148">
        <f t="shared" si="26"/>
        <v>0</v>
      </c>
      <c r="AC38" s="148">
        <f t="shared" si="26"/>
        <v>0</v>
      </c>
      <c r="AD38" s="148">
        <f t="shared" si="26"/>
        <v>0</v>
      </c>
      <c r="AE38" s="148">
        <f t="shared" si="26"/>
        <v>0</v>
      </c>
      <c r="AF38" s="148">
        <f t="shared" si="26"/>
        <v>0</v>
      </c>
      <c r="AG38" s="148">
        <f t="shared" si="26"/>
        <v>0</v>
      </c>
      <c r="AH38" s="148">
        <f t="shared" si="26"/>
        <v>0</v>
      </c>
      <c r="AI38" s="148">
        <f t="shared" si="26"/>
        <v>0</v>
      </c>
      <c r="AJ38" s="148">
        <f t="shared" si="26"/>
        <v>0</v>
      </c>
      <c r="AK38" s="148">
        <f t="shared" si="26"/>
        <v>0</v>
      </c>
      <c r="AL38" s="148">
        <f t="shared" si="26"/>
        <v>0</v>
      </c>
      <c r="AM38" s="148">
        <f t="shared" si="26"/>
        <v>0</v>
      </c>
      <c r="AN38" s="148">
        <f t="shared" ref="AN38:BS38" si="27">+AN36+AN37</f>
        <v>0</v>
      </c>
      <c r="AO38" s="148">
        <f t="shared" si="27"/>
        <v>0</v>
      </c>
      <c r="AP38" s="148">
        <f t="shared" si="27"/>
        <v>0</v>
      </c>
      <c r="AQ38" s="148">
        <f t="shared" si="27"/>
        <v>0</v>
      </c>
      <c r="AR38" s="148">
        <f t="shared" si="27"/>
        <v>0</v>
      </c>
      <c r="AS38" s="148">
        <f t="shared" si="27"/>
        <v>0</v>
      </c>
      <c r="AT38" s="148">
        <f t="shared" si="27"/>
        <v>0</v>
      </c>
      <c r="AU38" s="148">
        <f t="shared" si="27"/>
        <v>0</v>
      </c>
      <c r="AV38" s="148">
        <f t="shared" si="27"/>
        <v>0</v>
      </c>
      <c r="AW38" s="148">
        <f t="shared" si="27"/>
        <v>0</v>
      </c>
      <c r="AX38" s="148">
        <f t="shared" si="27"/>
        <v>0</v>
      </c>
      <c r="AY38" s="148">
        <f t="shared" si="27"/>
        <v>0</v>
      </c>
      <c r="AZ38" s="148">
        <f t="shared" si="27"/>
        <v>0</v>
      </c>
      <c r="BA38" s="148">
        <f t="shared" si="27"/>
        <v>0</v>
      </c>
      <c r="BB38" s="148">
        <f t="shared" si="27"/>
        <v>0</v>
      </c>
      <c r="BC38" s="148">
        <f t="shared" si="27"/>
        <v>0</v>
      </c>
      <c r="BD38" s="148">
        <f t="shared" si="27"/>
        <v>0</v>
      </c>
      <c r="BE38" s="148">
        <f t="shared" si="27"/>
        <v>0</v>
      </c>
      <c r="BF38" s="148">
        <f t="shared" si="27"/>
        <v>0</v>
      </c>
      <c r="BG38" s="148">
        <f t="shared" si="27"/>
        <v>0</v>
      </c>
      <c r="BH38" s="148">
        <f t="shared" si="27"/>
        <v>0</v>
      </c>
      <c r="BI38" s="148">
        <f t="shared" si="27"/>
        <v>0</v>
      </c>
      <c r="BJ38" s="148">
        <f t="shared" si="27"/>
        <v>0</v>
      </c>
      <c r="BK38" s="148">
        <f t="shared" si="27"/>
        <v>0</v>
      </c>
      <c r="BL38" s="148">
        <f t="shared" si="27"/>
        <v>0</v>
      </c>
      <c r="BM38" s="148">
        <f t="shared" si="27"/>
        <v>0</v>
      </c>
      <c r="BN38" s="148">
        <f t="shared" si="27"/>
        <v>0</v>
      </c>
      <c r="BO38" s="148">
        <f t="shared" si="27"/>
        <v>0</v>
      </c>
      <c r="BP38" s="148">
        <f t="shared" si="27"/>
        <v>0</v>
      </c>
      <c r="BQ38" s="148">
        <f t="shared" si="27"/>
        <v>0</v>
      </c>
      <c r="BR38" s="148">
        <f t="shared" si="27"/>
        <v>0</v>
      </c>
      <c r="BS38" s="148">
        <f t="shared" si="27"/>
        <v>0</v>
      </c>
      <c r="BT38" s="148">
        <f>+BT36+BT37</f>
        <v>0</v>
      </c>
    </row>
    <row r="39" spans="1:72">
      <c r="A39" s="131"/>
      <c r="C39" s="131"/>
      <c r="D39" s="149"/>
      <c r="F39" s="142" t="s">
        <v>36</v>
      </c>
      <c r="G39" s="148"/>
      <c r="H39" s="148">
        <f>+H38</f>
        <v>0</v>
      </c>
      <c r="I39" s="148">
        <f t="shared" ref="I39:AN39" si="28">+I38+H39</f>
        <v>0</v>
      </c>
      <c r="J39" s="148">
        <f t="shared" si="28"/>
        <v>0</v>
      </c>
      <c r="K39" s="148">
        <f t="shared" si="28"/>
        <v>0</v>
      </c>
      <c r="L39" s="148">
        <f t="shared" si="28"/>
        <v>0</v>
      </c>
      <c r="M39" s="148">
        <f t="shared" si="28"/>
        <v>0</v>
      </c>
      <c r="N39" s="148">
        <f t="shared" si="28"/>
        <v>0</v>
      </c>
      <c r="O39" s="148">
        <f t="shared" si="28"/>
        <v>0</v>
      </c>
      <c r="P39" s="148">
        <f t="shared" si="28"/>
        <v>0</v>
      </c>
      <c r="Q39" s="148">
        <f t="shared" si="28"/>
        <v>0</v>
      </c>
      <c r="R39" s="148">
        <f t="shared" si="28"/>
        <v>0</v>
      </c>
      <c r="S39" s="148">
        <f t="shared" si="28"/>
        <v>0</v>
      </c>
      <c r="T39" s="148">
        <f t="shared" si="28"/>
        <v>0</v>
      </c>
      <c r="U39" s="148">
        <f t="shared" si="28"/>
        <v>0</v>
      </c>
      <c r="V39" s="148">
        <f t="shared" si="28"/>
        <v>0</v>
      </c>
      <c r="W39" s="148">
        <f t="shared" si="28"/>
        <v>0</v>
      </c>
      <c r="X39" s="148">
        <f t="shared" si="28"/>
        <v>0</v>
      </c>
      <c r="Y39" s="148">
        <f t="shared" si="28"/>
        <v>0</v>
      </c>
      <c r="Z39" s="148">
        <f t="shared" si="28"/>
        <v>0</v>
      </c>
      <c r="AA39" s="148">
        <f t="shared" si="28"/>
        <v>0</v>
      </c>
      <c r="AB39" s="148">
        <f t="shared" si="28"/>
        <v>0</v>
      </c>
      <c r="AC39" s="148">
        <f t="shared" si="28"/>
        <v>0</v>
      </c>
      <c r="AD39" s="148">
        <f t="shared" si="28"/>
        <v>0</v>
      </c>
      <c r="AE39" s="148">
        <f t="shared" si="28"/>
        <v>0</v>
      </c>
      <c r="AF39" s="148">
        <f t="shared" si="28"/>
        <v>0</v>
      </c>
      <c r="AG39" s="148">
        <f t="shared" si="28"/>
        <v>0</v>
      </c>
      <c r="AH39" s="148">
        <f t="shared" si="28"/>
        <v>0</v>
      </c>
      <c r="AI39" s="148">
        <f t="shared" si="28"/>
        <v>0</v>
      </c>
      <c r="AJ39" s="148">
        <f t="shared" si="28"/>
        <v>0</v>
      </c>
      <c r="AK39" s="148">
        <f t="shared" si="28"/>
        <v>0</v>
      </c>
      <c r="AL39" s="148">
        <f t="shared" si="28"/>
        <v>0</v>
      </c>
      <c r="AM39" s="148">
        <f t="shared" si="28"/>
        <v>0</v>
      </c>
      <c r="AN39" s="148">
        <f t="shared" si="28"/>
        <v>0</v>
      </c>
      <c r="AO39" s="148">
        <f t="shared" ref="AO39:BT39" si="29">+AO38+AN39</f>
        <v>0</v>
      </c>
      <c r="AP39" s="148">
        <f t="shared" si="29"/>
        <v>0</v>
      </c>
      <c r="AQ39" s="148">
        <f t="shared" si="29"/>
        <v>0</v>
      </c>
      <c r="AR39" s="148">
        <f t="shared" si="29"/>
        <v>0</v>
      </c>
      <c r="AS39" s="148">
        <f t="shared" si="29"/>
        <v>0</v>
      </c>
      <c r="AT39" s="148">
        <f t="shared" si="29"/>
        <v>0</v>
      </c>
      <c r="AU39" s="148">
        <f t="shared" si="29"/>
        <v>0</v>
      </c>
      <c r="AV39" s="148">
        <f t="shared" si="29"/>
        <v>0</v>
      </c>
      <c r="AW39" s="148">
        <f t="shared" si="29"/>
        <v>0</v>
      </c>
      <c r="AX39" s="148">
        <f t="shared" si="29"/>
        <v>0</v>
      </c>
      <c r="AY39" s="148">
        <f t="shared" si="29"/>
        <v>0</v>
      </c>
      <c r="AZ39" s="148">
        <f t="shared" si="29"/>
        <v>0</v>
      </c>
      <c r="BA39" s="148">
        <f t="shared" si="29"/>
        <v>0</v>
      </c>
      <c r="BB39" s="148">
        <f t="shared" si="29"/>
        <v>0</v>
      </c>
      <c r="BC39" s="148">
        <f t="shared" si="29"/>
        <v>0</v>
      </c>
      <c r="BD39" s="148">
        <f t="shared" si="29"/>
        <v>0</v>
      </c>
      <c r="BE39" s="148">
        <f t="shared" si="29"/>
        <v>0</v>
      </c>
      <c r="BF39" s="148">
        <f t="shared" si="29"/>
        <v>0</v>
      </c>
      <c r="BG39" s="148">
        <f t="shared" si="29"/>
        <v>0</v>
      </c>
      <c r="BH39" s="148">
        <f t="shared" si="29"/>
        <v>0</v>
      </c>
      <c r="BI39" s="148">
        <f t="shared" si="29"/>
        <v>0</v>
      </c>
      <c r="BJ39" s="148">
        <f t="shared" si="29"/>
        <v>0</v>
      </c>
      <c r="BK39" s="148">
        <f t="shared" si="29"/>
        <v>0</v>
      </c>
      <c r="BL39" s="148">
        <f t="shared" si="29"/>
        <v>0</v>
      </c>
      <c r="BM39" s="148">
        <f t="shared" si="29"/>
        <v>0</v>
      </c>
      <c r="BN39" s="148">
        <f t="shared" si="29"/>
        <v>0</v>
      </c>
      <c r="BO39" s="148">
        <f t="shared" si="29"/>
        <v>0</v>
      </c>
      <c r="BP39" s="148">
        <f t="shared" si="29"/>
        <v>0</v>
      </c>
      <c r="BQ39" s="148">
        <f t="shared" si="29"/>
        <v>0</v>
      </c>
      <c r="BR39" s="148">
        <f t="shared" si="29"/>
        <v>0</v>
      </c>
      <c r="BS39" s="148">
        <f t="shared" si="29"/>
        <v>0</v>
      </c>
      <c r="BT39" s="148">
        <f t="shared" si="29"/>
        <v>0</v>
      </c>
    </row>
    <row r="40" spans="1:72" ht="1.9" customHeight="1">
      <c r="A40" s="131"/>
      <c r="C40" s="131"/>
      <c r="E40" s="149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</row>
    <row r="41" spans="1:72">
      <c r="A41" s="131">
        <v>8</v>
      </c>
      <c r="B41" s="155" t="s">
        <v>43</v>
      </c>
      <c r="C41" s="131"/>
      <c r="E41" s="149"/>
      <c r="F41" s="156" t="s">
        <v>34</v>
      </c>
      <c r="G41" s="148">
        <f>SUM(H41:GA41)</f>
        <v>0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9"/>
      <c r="Z41" s="157">
        <v>0</v>
      </c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</row>
    <row r="42" spans="1:72">
      <c r="A42" s="131"/>
      <c r="C42" s="150"/>
      <c r="D42" s="151"/>
      <c r="E42" s="152"/>
      <c r="F42" s="142" t="s">
        <v>35</v>
      </c>
      <c r="G42" s="148">
        <f>SUM(H42:GA42)</f>
        <v>0</v>
      </c>
      <c r="H42" s="148">
        <f>IF(H$3&gt;=$C42,IF(H$3&lt;=$C42+$D42-1,VLOOKUP((H$3-$C42+1)/$D42,Profile!$B$2:$C$250,2)*($E42-$G41)-(IF(G$3&gt;=$C42,IF(G$3&lt;=$C42+$D42-1,VLOOKUP((G$3-$C42+1)/$D42,Profile!$B$2:$C$250,2)*($E42-$G41),0),0)),0),0)</f>
        <v>0</v>
      </c>
      <c r="I42" s="148">
        <f>IF(I$3&gt;=$C42,IF(I$3&lt;=$C42+$D42-1,VLOOKUP((I$3-$C42+1)/$D42,Profile!$B$2:$C$250,2)*($E42-$G41)-(IF(H$3&gt;=$C42,IF(H$3&lt;=$C42+$D42-1,VLOOKUP((H$3-$C42+1)/$D42,Profile!$B$2:$C$250,2)*($E42-$G41),0),0)),0),0)</f>
        <v>0</v>
      </c>
      <c r="J42" s="148">
        <f>IF(J$3&gt;=$C42,IF(J$3&lt;=$C42+$D42-1,VLOOKUP((J$3-$C42+1)/$D42,Profile!$B$2:$C$250,2)*($E42-$G41)-(IF(I$3&gt;=$C42,IF(I$3&lt;=$C42+$D42-1,VLOOKUP((I$3-$C42+1)/$D42,Profile!$B$2:$C$250,2)*($E42-$G41),0),0)),0),0)</f>
        <v>0</v>
      </c>
      <c r="K42" s="148">
        <f>IF(K$3&gt;=$C42,IF(K$3&lt;=$C42+$D42-1,VLOOKUP((K$3-$C42+1)/$D42,Profile!$B$2:$C$250,2)*($E42-$G41)-(IF(J$3&gt;=$C42,IF(J$3&lt;=$C42+$D42-1,VLOOKUP((J$3-$C42+1)/$D42,Profile!$B$2:$C$250,2)*($E42-$G41),0),0)),0),0)</f>
        <v>0</v>
      </c>
      <c r="L42" s="148">
        <f>IF(L$3&gt;=$C42,IF(L$3&lt;=$C42+$D42-1,VLOOKUP((L$3-$C42+1)/$D42,Profile!$B$2:$C$250,2)*($E42-$G41)-(IF(K$3&gt;=$C42,IF(K$3&lt;=$C42+$D42-1,VLOOKUP((K$3-$C42+1)/$D42,Profile!$B$2:$C$250,2)*($E42-$G41),0),0)),0),0)</f>
        <v>0</v>
      </c>
      <c r="M42" s="148">
        <f>IF(M$3&gt;=$C42,IF(M$3&lt;=$C42+$D42-1,VLOOKUP((M$3-$C42+1)/$D42,Profile!$B$2:$C$250,2)*($E42-$G41)-(IF(L$3&gt;=$C42,IF(L$3&lt;=$C42+$D42-1,VLOOKUP((L$3-$C42+1)/$D42,Profile!$B$2:$C$250,2)*($E42-$G41),0),0)),0),0)</f>
        <v>0</v>
      </c>
      <c r="N42" s="148">
        <f>IF(N$3&gt;=$C42,IF(N$3&lt;=$C42+$D42-1,VLOOKUP((N$3-$C42+1)/$D42,Profile!$B$2:$C$250,2)*($E42-$G41)-(IF(M$3&gt;=$C42,IF(M$3&lt;=$C42+$D42-1,VLOOKUP((M$3-$C42+1)/$D42,Profile!$B$2:$C$250,2)*($E42-$G41),0),0)),0),0)</f>
        <v>0</v>
      </c>
      <c r="O42" s="148">
        <f>IF(O$3&gt;=$C42,IF(O$3&lt;=$C42+$D42-1,VLOOKUP((O$3-$C42+1)/$D42,Profile!$B$2:$C$250,2)*($E42-$G41)-(IF(N$3&gt;=$C42,IF(N$3&lt;=$C42+$D42-1,VLOOKUP((N$3-$C42+1)/$D42,Profile!$B$2:$C$250,2)*($E42-$G41),0),0)),0),0)</f>
        <v>0</v>
      </c>
      <c r="P42" s="148">
        <f>IF(P$3&gt;=$C42,IF(P$3&lt;=$C42+$D42-1,VLOOKUP((P$3-$C42+1)/$D42,Profile!$B$2:$C$250,2)*($E42-$G41)-(IF(O$3&gt;=$C42,IF(O$3&lt;=$C42+$D42-1,VLOOKUP((O$3-$C42+1)/$D42,Profile!$B$2:$C$250,2)*($E42-$G41),0),0)),0),0)</f>
        <v>0</v>
      </c>
      <c r="Q42" s="148">
        <f>IF(Q$3&gt;=$C42,IF(Q$3&lt;=$C42+$D42-1,VLOOKUP((Q$3-$C42+1)/$D42,Profile!$B$2:$C$250,2)*($E42-$G41)-(IF(P$3&gt;=$C42,IF(P$3&lt;=$C42+$D42-1,VLOOKUP((P$3-$C42+1)/$D42,Profile!$B$2:$C$250,2)*($E42-$G41),0),0)),0),0)</f>
        <v>0</v>
      </c>
      <c r="R42" s="148">
        <f>IF(R$3&gt;=$C42,IF(R$3&lt;=$C42+$D42-1,VLOOKUP((R$3-$C42+1)/$D42,Profile!$B$2:$C$250,2)*($E42-$G41)-(IF(Q$3&gt;=$C42,IF(Q$3&lt;=$C42+$D42-1,VLOOKUP((Q$3-$C42+1)/$D42,Profile!$B$2:$C$250,2)*($E42-$G41),0),0)),0),0)</f>
        <v>0</v>
      </c>
      <c r="S42" s="148">
        <f>IF(S$3&gt;=$C42,IF(S$3&lt;=$C42+$D42-1,VLOOKUP((S$3-$C42+1)/$D42,Profile!$B$2:$C$250,2)*($E42-$G41)-(IF(R$3&gt;=$C42,IF(R$3&lt;=$C42+$D42-1,VLOOKUP((R$3-$C42+1)/$D42,Profile!$B$2:$C$250,2)*($E42-$G41),0),0)),0),0)</f>
        <v>0</v>
      </c>
      <c r="T42" s="148">
        <f>IF(T$3&gt;=$C42,IF(T$3&lt;=$C42+$D42-1,VLOOKUP((T$3-$C42+1)/$D42,Profile!$B$2:$C$250,2)*($E42-$G41)-(IF(S$3&gt;=$C42,IF(S$3&lt;=$C42+$D42-1,VLOOKUP((S$3-$C42+1)/$D42,Profile!$B$2:$C$250,2)*($E42-$G41),0),0)),0),0)</f>
        <v>0</v>
      </c>
      <c r="U42" s="148">
        <f>IF(U$3&gt;=$C42,IF(U$3&lt;=$C42+$D42-1,VLOOKUP((U$3-$C42+1)/$D42,Profile!$B$2:$C$250,2)*($E42-$G41)-(IF(T$3&gt;=$C42,IF(T$3&lt;=$C42+$D42-1,VLOOKUP((T$3-$C42+1)/$D42,Profile!$B$2:$C$250,2)*($E42-$G41),0),0)),0),0)</f>
        <v>0</v>
      </c>
      <c r="V42" s="148">
        <f>IF(V$3&gt;=$C42,IF(V$3&lt;=$C42+$D42-1,VLOOKUP((V$3-$C42+1)/$D42,Profile!$B$2:$C$250,2)*($E42-$G41)-(IF(U$3&gt;=$C42,IF(U$3&lt;=$C42+$D42-1,VLOOKUP((U$3-$C42+1)/$D42,Profile!$B$2:$C$250,2)*($E42-$G41),0),0)),0),0)</f>
        <v>0</v>
      </c>
      <c r="W42" s="148">
        <f>IF(W$3&gt;=$C42,IF(W$3&lt;=$C42+$D42-1,VLOOKUP((W$3-$C42+1)/$D42,Profile!$B$2:$C$250,2)*($E42-$G41)-(IF(V$3&gt;=$C42,IF(V$3&lt;=$C42+$D42-1,VLOOKUP((V$3-$C42+1)/$D42,Profile!$B$2:$C$250,2)*($E42-$G41),0),0)),0),0)</f>
        <v>0</v>
      </c>
      <c r="X42" s="148">
        <f>IF(X$3&gt;=$C42,IF(X$3&lt;=$C42+$D42-1,VLOOKUP((X$3-$C42+1)/$D42,Profile!$B$2:$C$250,2)*($E42-$G41)-(IF(W$3&gt;=$C42,IF(W$3&lt;=$C42+$D42-1,VLOOKUP((W$3-$C42+1)/$D42,Profile!$B$2:$C$250,2)*($E42-$G41),0),0)),0),0)</f>
        <v>0</v>
      </c>
      <c r="Y42" s="148">
        <f>IF(Y$3&gt;=$C42,IF(Y$3&lt;=$C42+$D42-1,VLOOKUP((Y$3-$C42+1)/$D42,Profile!$B$2:$C$250,2)*($E42-$G41)-(IF(X$3&gt;=$C42,IF(X$3&lt;=$C42+$D42-1,VLOOKUP((X$3-$C42+1)/$D42,Profile!$B$2:$C$250,2)*($E42-$G41),0),0)),0),0)</f>
        <v>0</v>
      </c>
      <c r="Z42" s="148">
        <f>IF(Z$3&gt;=$C42,IF(Z$3&lt;=$C42+$D42-1,VLOOKUP((Z$3-$C42+1)/$D42,Profile!$B$2:$C$250,2)*($E42-$G41)-(IF(Y$3&gt;=$C42,IF(Y$3&lt;=$C42+$D42-1,VLOOKUP((Y$3-$C42+1)/$D42,Profile!$B$2:$C$250,2)*($E42-$G41),0),0)),0),0)</f>
        <v>0</v>
      </c>
      <c r="AA42" s="148">
        <f>IF(AA$3&gt;=$C42,IF(AA$3&lt;=$C42+$D42-1,VLOOKUP((AA$3-$C42+1)/$D42,Profile!$B$2:$C$250,2)*($E42-$G41)-(IF(Z$3&gt;=$C42,IF(Z$3&lt;=$C42+$D42-1,VLOOKUP((Z$3-$C42+1)/$D42,Profile!$B$2:$C$250,2)*($E42-$G41),0),0)),0),0)</f>
        <v>0</v>
      </c>
      <c r="AB42" s="148">
        <f>IF(AB$3&gt;=$C42,IF(AB$3&lt;=$C42+$D42-1,VLOOKUP((AB$3-$C42+1)/$D42,Profile!$B$2:$C$250,2)*($E42-$G41)-(IF(AA$3&gt;=$C42,IF(AA$3&lt;=$C42+$D42-1,VLOOKUP((AA$3-$C42+1)/$D42,Profile!$B$2:$C$250,2)*($E42-$G41),0),0)),0),0)</f>
        <v>0</v>
      </c>
      <c r="AC42" s="148">
        <f>IF(AC$3&gt;=$C42,IF(AC$3&lt;=$C42+$D42-1,VLOOKUP((AC$3-$C42+1)/$D42,Profile!$B$2:$C$250,2)*($E42-$G41)-(IF(AB$3&gt;=$C42,IF(AB$3&lt;=$C42+$D42-1,VLOOKUP((AB$3-$C42+1)/$D42,Profile!$B$2:$C$250,2)*($E42-$G41),0),0)),0),0)</f>
        <v>0</v>
      </c>
      <c r="AD42" s="148">
        <f>IF(AD$3&gt;=$C42,IF(AD$3&lt;=$C42+$D42-1,VLOOKUP((AD$3-$C42+1)/$D42,Profile!$B$2:$C$250,2)*($E42-$G41)-(IF(AC$3&gt;=$C42,IF(AC$3&lt;=$C42+$D42-1,VLOOKUP((AC$3-$C42+1)/$D42,Profile!$B$2:$C$250,2)*($E42-$G41),0),0)),0),0)</f>
        <v>0</v>
      </c>
      <c r="AE42" s="148">
        <f>IF(AE$3&gt;=$C42,IF(AE$3&lt;=$C42+$D42-1,VLOOKUP((AE$3-$C42+1)/$D42,Profile!$B$2:$C$250,2)*($E42-$G41)-(IF(AD$3&gt;=$C42,IF(AD$3&lt;=$C42+$D42-1,VLOOKUP((AD$3-$C42+1)/$D42,Profile!$B$2:$C$250,2)*($E42-$G41),0),0)),0),0)</f>
        <v>0</v>
      </c>
      <c r="AF42" s="148">
        <f>IF(AF$3&gt;=$C42,IF(AF$3&lt;=$C42+$D42-1,VLOOKUP((AF$3-$C42+1)/$D42,Profile!$B$2:$C$250,2)*($E42-$G41)-(IF(AE$3&gt;=$C42,IF(AE$3&lt;=$C42+$D42-1,VLOOKUP((AE$3-$C42+1)/$D42,Profile!$B$2:$C$250,2)*($E42-$G41),0),0)),0),0)</f>
        <v>0</v>
      </c>
      <c r="AG42" s="148">
        <f>IF(AG$3&gt;=$C42,IF(AG$3&lt;=$C42+$D42-1,VLOOKUP((AG$3-$C42+1)/$D42,Profile!$B$2:$C$250,2)*($E42-$G41)-(IF(AF$3&gt;=$C42,IF(AF$3&lt;=$C42+$D42-1,VLOOKUP((AF$3-$C42+1)/$D42,Profile!$B$2:$C$250,2)*($E42-$G41),0),0)),0),0)</f>
        <v>0</v>
      </c>
      <c r="AH42" s="148">
        <f>IF(AH$3&gt;=$C42,IF(AH$3&lt;=$C42+$D42-1,VLOOKUP((AH$3-$C42+1)/$D42,Profile!$B$2:$C$250,2)*($E42-$G41)-(IF(AG$3&gt;=$C42,IF(AG$3&lt;=$C42+$D42-1,VLOOKUP((AG$3-$C42+1)/$D42,Profile!$B$2:$C$250,2)*($E42-$G41),0),0)),0),0)</f>
        <v>0</v>
      </c>
      <c r="AI42" s="148">
        <f>IF(AI$3&gt;=$C42,IF(AI$3&lt;=$C42+$D42-1,VLOOKUP((AI$3-$C42+1)/$D42,Profile!$B$2:$C$250,2)*($E42-$G41)-(IF(AH$3&gt;=$C42,IF(AH$3&lt;=$C42+$D42-1,VLOOKUP((AH$3-$C42+1)/$D42,Profile!$B$2:$C$250,2)*($E42-$G41),0),0)),0),0)</f>
        <v>0</v>
      </c>
      <c r="AJ42" s="148">
        <f>IF(AJ$3&gt;=$C42,IF(AJ$3&lt;=$C42+$D42-1,VLOOKUP((AJ$3-$C42+1)/$D42,Profile!$B$2:$C$250,2)*($E42-$G41)-(IF(AI$3&gt;=$C42,IF(AI$3&lt;=$C42+$D42-1,VLOOKUP((AI$3-$C42+1)/$D42,Profile!$B$2:$C$250,2)*($E42-$G41),0),0)),0),0)</f>
        <v>0</v>
      </c>
      <c r="AK42" s="148">
        <f>IF(AK$3&gt;=$C42,IF(AK$3&lt;=$C42+$D42-1,VLOOKUP((AK$3-$C42+1)/$D42,Profile!$B$2:$C$250,2)*($E42-$G41)-(IF(AJ$3&gt;=$C42,IF(AJ$3&lt;=$C42+$D42-1,VLOOKUP((AJ$3-$C42+1)/$D42,Profile!$B$2:$C$250,2)*($E42-$G41),0),0)),0),0)</f>
        <v>0</v>
      </c>
      <c r="AL42" s="148">
        <f>IF(AL$3&gt;=$C42,IF(AL$3&lt;=$C42+$D42-1,VLOOKUP((AL$3-$C42+1)/$D42,Profile!$B$2:$C$250,2)*($E42-$G41)-(IF(AK$3&gt;=$C42,IF(AK$3&lt;=$C42+$D42-1,VLOOKUP((AK$3-$C42+1)/$D42,Profile!$B$2:$C$250,2)*($E42-$G41),0),0)),0),0)</f>
        <v>0</v>
      </c>
      <c r="AM42" s="148">
        <f>IF(AM$3&gt;=$C42,IF(AM$3&lt;=$C42+$D42-1,VLOOKUP((AM$3-$C42+1)/$D42,Profile!$B$2:$C$250,2)*($E42-$G41)-(IF(AL$3&gt;=$C42,IF(AL$3&lt;=$C42+$D42-1,VLOOKUP((AL$3-$C42+1)/$D42,Profile!$B$2:$C$250,2)*($E42-$G41),0),0)),0),0)</f>
        <v>0</v>
      </c>
      <c r="AN42" s="148">
        <f>IF(AN$3&gt;=$C42,IF(AN$3&lt;=$C42+$D42-1,VLOOKUP((AN$3-$C42+1)/$D42,Profile!$B$2:$C$250,2)*($E42-$G41)-(IF(AM$3&gt;=$C42,IF(AM$3&lt;=$C42+$D42-1,VLOOKUP((AM$3-$C42+1)/$D42,Profile!$B$2:$C$250,2)*($E42-$G41),0),0)),0),0)</f>
        <v>0</v>
      </c>
      <c r="AO42" s="148">
        <f>IF(AO$3&gt;=$C42,IF(AO$3&lt;=$C42+$D42-1,VLOOKUP((AO$3-$C42+1)/$D42,Profile!$B$2:$C$250,2)*($E42-$G41)-(IF(AN$3&gt;=$C42,IF(AN$3&lt;=$C42+$D42-1,VLOOKUP((AN$3-$C42+1)/$D42,Profile!$B$2:$C$250,2)*($E42-$G41),0),0)),0),0)</f>
        <v>0</v>
      </c>
      <c r="AP42" s="148">
        <f>IF(AP$3&gt;=$C42,IF(AP$3&lt;=$C42+$D42-1,VLOOKUP((AP$3-$C42+1)/$D42,Profile!$B$2:$C$250,2)*($E42-$G41)-(IF(AO$3&gt;=$C42,IF(AO$3&lt;=$C42+$D42-1,VLOOKUP((AO$3-$C42+1)/$D42,Profile!$B$2:$C$250,2)*($E42-$G41),0),0)),0),0)</f>
        <v>0</v>
      </c>
      <c r="AQ42" s="148">
        <f>IF(AQ$3&gt;=$C42,IF(AQ$3&lt;=$C42+$D42-1,VLOOKUP((AQ$3-$C42+1)/$D42,Profile!$B$2:$C$250,2)*($E42-$G41)-(IF(AP$3&gt;=$C42,IF(AP$3&lt;=$C42+$D42-1,VLOOKUP((AP$3-$C42+1)/$D42,Profile!$B$2:$C$250,2)*($E42-$G41),0),0)),0),0)</f>
        <v>0</v>
      </c>
      <c r="AR42" s="148">
        <f>IF(AR$3&gt;=$C42,IF(AR$3&lt;=$C42+$D42-1,VLOOKUP((AR$3-$C42+1)/$D42,Profile!$B$2:$C$250,2)*($E42-$G41)-(IF(AQ$3&gt;=$C42,IF(AQ$3&lt;=$C42+$D42-1,VLOOKUP((AQ$3-$C42+1)/$D42,Profile!$B$2:$C$250,2)*($E42-$G41),0),0)),0),0)</f>
        <v>0</v>
      </c>
      <c r="AS42" s="148">
        <f>IF(AS$3&gt;=$C42,IF(AS$3&lt;=$C42+$D42-1,VLOOKUP((AS$3-$C42+1)/$D42,Profile!$B$2:$C$250,2)*($E42-$G41)-(IF(AR$3&gt;=$C42,IF(AR$3&lt;=$C42+$D42-1,VLOOKUP((AR$3-$C42+1)/$D42,Profile!$B$2:$C$250,2)*($E42-$G41),0),0)),0),0)</f>
        <v>0</v>
      </c>
      <c r="AT42" s="148">
        <f>IF(AT$3&gt;=$C42,IF(AT$3&lt;=$C42+$D42-1,VLOOKUP((AT$3-$C42+1)/$D42,Profile!$B$2:$C$250,2)*($E42-$G41)-(IF(AS$3&gt;=$C42,IF(AS$3&lt;=$C42+$D42-1,VLOOKUP((AS$3-$C42+1)/$D42,Profile!$B$2:$C$250,2)*($E42-$G41),0),0)),0),0)</f>
        <v>0</v>
      </c>
      <c r="AU42" s="148">
        <f>IF(AU$3&gt;=$C42,IF(AU$3&lt;=$C42+$D42-1,VLOOKUP((AU$3-$C42+1)/$D42,Profile!$B$2:$C$250,2)*($E42-$G41)-(IF(AT$3&gt;=$C42,IF(AT$3&lt;=$C42+$D42-1,VLOOKUP((AT$3-$C42+1)/$D42,Profile!$B$2:$C$250,2)*($E42-$G41),0),0)),0),0)</f>
        <v>0</v>
      </c>
      <c r="AV42" s="148">
        <f>IF(AV$3&gt;=$C42,IF(AV$3&lt;=$C42+$D42-1,VLOOKUP((AV$3-$C42+1)/$D42,Profile!$B$2:$C$250,2)*($E42-$G41)-(IF(AU$3&gt;=$C42,IF(AU$3&lt;=$C42+$D42-1,VLOOKUP((AU$3-$C42+1)/$D42,Profile!$B$2:$C$250,2)*($E42-$G41),0),0)),0),0)</f>
        <v>0</v>
      </c>
      <c r="AW42" s="148">
        <f>IF(AW$3&gt;=$C42,IF(AW$3&lt;=$C42+$D42-1,VLOOKUP((AW$3-$C42+1)/$D42,Profile!$B$2:$C$250,2)*($E42-$G41)-(IF(AV$3&gt;=$C42,IF(AV$3&lt;=$C42+$D42-1,VLOOKUP((AV$3-$C42+1)/$D42,Profile!$B$2:$C$250,2)*($E42-$G41),0),0)),0),0)</f>
        <v>0</v>
      </c>
      <c r="AX42" s="148">
        <f>IF(AX$3&gt;=$C42,IF(AX$3&lt;=$C42+$D42-1,VLOOKUP((AX$3-$C42+1)/$D42,Profile!$B$2:$C$250,2)*($E42-$G41)-(IF(AW$3&gt;=$C42,IF(AW$3&lt;=$C42+$D42-1,VLOOKUP((AW$3-$C42+1)/$D42,Profile!$B$2:$C$250,2)*($E42-$G41),0),0)),0),0)</f>
        <v>0</v>
      </c>
      <c r="AY42" s="148">
        <f>IF(AY$3&gt;=$C42,IF(AY$3&lt;=$C42+$D42-1,VLOOKUP((AY$3-$C42+1)/$D42,Profile!$B$2:$C$250,2)*($E42-$G41)-(IF(AX$3&gt;=$C42,IF(AX$3&lt;=$C42+$D42-1,VLOOKUP((AX$3-$C42+1)/$D42,Profile!$B$2:$C$250,2)*($E42-$G41),0),0)),0),0)</f>
        <v>0</v>
      </c>
      <c r="AZ42" s="148">
        <f>IF(AZ$3&gt;=$C42,IF(AZ$3&lt;=$C42+$D42-1,VLOOKUP((AZ$3-$C42+1)/$D42,Profile!$B$2:$C$250,2)*($E42-$G41)-(IF(AY$3&gt;=$C42,IF(AY$3&lt;=$C42+$D42-1,VLOOKUP((AY$3-$C42+1)/$D42,Profile!$B$2:$C$250,2)*($E42-$G41),0),0)),0),0)</f>
        <v>0</v>
      </c>
      <c r="BA42" s="148">
        <f>IF(BA$3&gt;=$C42,IF(BA$3&lt;=$C42+$D42-1,VLOOKUP((BA$3-$C42+1)/$D42,Profile!$B$2:$C$250,2)*($E42-$G41)-(IF(AZ$3&gt;=$C42,IF(AZ$3&lt;=$C42+$D42-1,VLOOKUP((AZ$3-$C42+1)/$D42,Profile!$B$2:$C$250,2)*($E42-$G41),0),0)),0),0)</f>
        <v>0</v>
      </c>
      <c r="BB42" s="148">
        <f>IF(BB$3&gt;=$C42,IF(BB$3&lt;=$C42+$D42-1,VLOOKUP((BB$3-$C42+1)/$D42,Profile!$B$2:$C$250,2)*($E42-$G41)-(IF(BA$3&gt;=$C42,IF(BA$3&lt;=$C42+$D42-1,VLOOKUP((BA$3-$C42+1)/$D42,Profile!$B$2:$C$250,2)*($E42-$G41),0),0)),0),0)</f>
        <v>0</v>
      </c>
      <c r="BC42" s="148">
        <f>IF(BC$3&gt;=$C42,IF(BC$3&lt;=$C42+$D42-1,VLOOKUP((BC$3-$C42+1)/$D42,Profile!$B$2:$C$250,2)*($E42-$G41)-(IF(BB$3&gt;=$C42,IF(BB$3&lt;=$C42+$D42-1,VLOOKUP((BB$3-$C42+1)/$D42,Profile!$B$2:$C$250,2)*($E42-$G41),0),0)),0),0)</f>
        <v>0</v>
      </c>
      <c r="BD42" s="148">
        <f>IF(BD$3&gt;=$C42,IF(BD$3&lt;=$C42+$D42-1,VLOOKUP((BD$3-$C42+1)/$D42,Profile!$B$2:$C$250,2)*($E42-$G41)-(IF(BC$3&gt;=$C42,IF(BC$3&lt;=$C42+$D42-1,VLOOKUP((BC$3-$C42+1)/$D42,Profile!$B$2:$C$250,2)*($E42-$G41),0),0)),0),0)</f>
        <v>0</v>
      </c>
      <c r="BE42" s="148">
        <f>IF(BE$3&gt;=$C42,IF(BE$3&lt;=$C42+$D42-1,VLOOKUP((BE$3-$C42+1)/$D42,Profile!$B$2:$C$250,2)*($E42-$G41)-(IF(BD$3&gt;=$C42,IF(BD$3&lt;=$C42+$D42-1,VLOOKUP((BD$3-$C42+1)/$D42,Profile!$B$2:$C$250,2)*($E42-$G41),0),0)),0),0)</f>
        <v>0</v>
      </c>
      <c r="BF42" s="148">
        <f>IF(BF$3&gt;=$C42,IF(BF$3&lt;=$C42+$D42-1,VLOOKUP((BF$3-$C42+1)/$D42,Profile!$B$2:$C$250,2)*($E42-$G41)-(IF(BE$3&gt;=$C42,IF(BE$3&lt;=$C42+$D42-1,VLOOKUP((BE$3-$C42+1)/$D42,Profile!$B$2:$C$250,2)*($E42-$G41),0),0)),0),0)</f>
        <v>0</v>
      </c>
      <c r="BG42" s="148">
        <f>IF(BG$3&gt;=$C42,IF(BG$3&lt;=$C42+$D42-1,VLOOKUP((BG$3-$C42+1)/$D42,Profile!$B$2:$C$250,2)*($E42-$G41)-(IF(BF$3&gt;=$C42,IF(BF$3&lt;=$C42+$D42-1,VLOOKUP((BF$3-$C42+1)/$D42,Profile!$B$2:$C$250,2)*($E42-$G41),0),0)),0),0)</f>
        <v>0</v>
      </c>
      <c r="BH42" s="148">
        <f>IF(BH$3&gt;=$C42,IF(BH$3&lt;=$C42+$D42-1,VLOOKUP((BH$3-$C42+1)/$D42,Profile!$B$2:$C$250,2)*($E42-$G41)-(IF(BG$3&gt;=$C42,IF(BG$3&lt;=$C42+$D42-1,VLOOKUP((BG$3-$C42+1)/$D42,Profile!$B$2:$C$250,2)*($E42-$G41),0),0)),0),0)</f>
        <v>0</v>
      </c>
      <c r="BI42" s="148">
        <f>IF(BI$3&gt;=$C42,IF(BI$3&lt;=$C42+$D42-1,VLOOKUP((BI$3-$C42+1)/$D42,Profile!$B$2:$C$250,2)*($E42-$G41)-(IF(BH$3&gt;=$C42,IF(BH$3&lt;=$C42+$D42-1,VLOOKUP((BH$3-$C42+1)/$D42,Profile!$B$2:$C$250,2)*($E42-$G41),0),0)),0),0)</f>
        <v>0</v>
      </c>
      <c r="BJ42" s="148">
        <f>IF(BJ$3&gt;=$C42,IF(BJ$3&lt;=$C42+$D42-1,VLOOKUP((BJ$3-$C42+1)/$D42,Profile!$B$2:$C$250,2)*($E42-$G41)-(IF(BI$3&gt;=$C42,IF(BI$3&lt;=$C42+$D42-1,VLOOKUP((BI$3-$C42+1)/$D42,Profile!$B$2:$C$250,2)*($E42-$G41),0),0)),0),0)</f>
        <v>0</v>
      </c>
      <c r="BK42" s="148">
        <f>IF(BK$3&gt;=$C42,IF(BK$3&lt;=$C42+$D42-1,VLOOKUP((BK$3-$C42+1)/$D42,Profile!$B$2:$C$250,2)*($E42-$G41)-(IF(BJ$3&gt;=$C42,IF(BJ$3&lt;=$C42+$D42-1,VLOOKUP((BJ$3-$C42+1)/$D42,Profile!$B$2:$C$250,2)*($E42-$G41),0),0)),0),0)</f>
        <v>0</v>
      </c>
      <c r="BL42" s="148">
        <f>IF(BL$3&gt;=$C42,IF(BL$3&lt;=$C42+$D42-1,VLOOKUP((BL$3-$C42+1)/$D42,Profile!$B$2:$C$250,2)*($E42-$G41)-(IF(BK$3&gt;=$C42,IF(BK$3&lt;=$C42+$D42-1,VLOOKUP((BK$3-$C42+1)/$D42,Profile!$B$2:$C$250,2)*($E42-$G41),0),0)),0),0)</f>
        <v>0</v>
      </c>
      <c r="BM42" s="148">
        <f>IF(BM$3&gt;=$C42,IF(BM$3&lt;=$C42+$D42-1,VLOOKUP((BM$3-$C42+1)/$D42,Profile!$B$2:$C$250,2)*($E42-$G41)-(IF(BL$3&gt;=$C42,IF(BL$3&lt;=$C42+$D42-1,VLOOKUP((BL$3-$C42+1)/$D42,Profile!$B$2:$C$250,2)*($E42-$G41),0),0)),0),0)</f>
        <v>0</v>
      </c>
      <c r="BN42" s="148">
        <f>IF(BN$3&gt;=$C42,IF(BN$3&lt;=$C42+$D42-1,VLOOKUP((BN$3-$C42+1)/$D42,Profile!$B$2:$C$250,2)*($E42-$G41)-(IF(BM$3&gt;=$C42,IF(BM$3&lt;=$C42+$D42-1,VLOOKUP((BM$3-$C42+1)/$D42,Profile!$B$2:$C$250,2)*($E42-$G41),0),0)),0),0)</f>
        <v>0</v>
      </c>
      <c r="BO42" s="148">
        <f>IF(BO$3&gt;=$C42,IF(BO$3&lt;=$C42+$D42-1,VLOOKUP((BO$3-$C42+1)/$D42,Profile!$B$2:$C$250,2)*($E42-$G41)-(IF(BN$3&gt;=$C42,IF(BN$3&lt;=$C42+$D42-1,VLOOKUP((BN$3-$C42+1)/$D42,Profile!$B$2:$C$250,2)*($E42-$G41),0),0)),0),0)</f>
        <v>0</v>
      </c>
      <c r="BP42" s="148">
        <f>IF(BP$3&gt;=$C42,IF(BP$3&lt;=$C42+$D42-1,VLOOKUP((BP$3-$C42+1)/$D42,Profile!$B$2:$C$250,2)*($E42-$G41)-(IF(BO$3&gt;=$C42,IF(BO$3&lt;=$C42+$D42-1,VLOOKUP((BO$3-$C42+1)/$D42,Profile!$B$2:$C$250,2)*($E42-$G41),0),0)),0),0)</f>
        <v>0</v>
      </c>
      <c r="BQ42" s="148">
        <f>IF(BQ$3&gt;=$C42,IF(BQ$3&lt;=$C42+$D42-1,VLOOKUP((BQ$3-$C42+1)/$D42,Profile!$B$2:$C$250,2)*($E42-$G41)-(IF(BP$3&gt;=$C42,IF(BP$3&lt;=$C42+$D42-1,VLOOKUP((BP$3-$C42+1)/$D42,Profile!$B$2:$C$250,2)*($E42-$G41),0),0)),0),0)</f>
        <v>0</v>
      </c>
      <c r="BR42" s="148">
        <f>IF(BR$3&gt;=$C42,IF(BR$3&lt;=$C42+$D42-1,VLOOKUP((BR$3-$C42+1)/$D42,Profile!$B$2:$C$250,2)*($E42-$G41)-(IF(BQ$3&gt;=$C42,IF(BQ$3&lt;=$C42+$D42-1,VLOOKUP((BQ$3-$C42+1)/$D42,Profile!$B$2:$C$250,2)*($E42-$G41),0),0)),0),0)</f>
        <v>0</v>
      </c>
      <c r="BS42" s="148">
        <f>IF(BS$3&gt;=$C42,IF(BS$3&lt;=$C42+$D42-1,VLOOKUP((BS$3-$C42+1)/$D42,Profile!$B$2:$C$250,2)*($E42-$G41)-(IF(BR$3&gt;=$C42,IF(BR$3&lt;=$C42+$D42-1,VLOOKUP((BR$3-$C42+1)/$D42,Profile!$B$2:$C$250,2)*($E42-$G41),0),0)),0),0)</f>
        <v>0</v>
      </c>
      <c r="BT42" s="148">
        <f>IF(BT$3&gt;=$C42,IF(BT$3&lt;=$C42+$D42-1,VLOOKUP((BT$3-$C42+1)/$D42,Profile!$B$2:$C$250,2)*($E42-$G41)-(IF(BS$3&gt;=$C42,IF(BS$3&lt;=$C42+$D42-1,VLOOKUP((BS$3-$C42+1)/$D42,Profile!$B$2:$C$250,2)*($E42-$G41),0),0)),0),0)</f>
        <v>0</v>
      </c>
    </row>
    <row r="43" spans="1:72">
      <c r="A43" s="131"/>
      <c r="C43" s="131"/>
      <c r="D43" s="153"/>
      <c r="E43" s="149"/>
      <c r="F43" s="142" t="s">
        <v>31</v>
      </c>
      <c r="G43" s="148">
        <f>SUM(H43:GA43)</f>
        <v>0</v>
      </c>
      <c r="H43" s="148">
        <f t="shared" ref="H43:AM43" si="30">+H41+H42</f>
        <v>0</v>
      </c>
      <c r="I43" s="148">
        <f t="shared" si="30"/>
        <v>0</v>
      </c>
      <c r="J43" s="148">
        <f t="shared" si="30"/>
        <v>0</v>
      </c>
      <c r="K43" s="148">
        <f t="shared" si="30"/>
        <v>0</v>
      </c>
      <c r="L43" s="148">
        <f t="shared" si="30"/>
        <v>0</v>
      </c>
      <c r="M43" s="148">
        <f t="shared" si="30"/>
        <v>0</v>
      </c>
      <c r="N43" s="148">
        <f t="shared" si="30"/>
        <v>0</v>
      </c>
      <c r="O43" s="148">
        <f t="shared" si="30"/>
        <v>0</v>
      </c>
      <c r="P43" s="148">
        <f t="shared" si="30"/>
        <v>0</v>
      </c>
      <c r="Q43" s="148">
        <f t="shared" si="30"/>
        <v>0</v>
      </c>
      <c r="R43" s="148">
        <f t="shared" si="30"/>
        <v>0</v>
      </c>
      <c r="S43" s="148">
        <f t="shared" si="30"/>
        <v>0</v>
      </c>
      <c r="T43" s="148">
        <f t="shared" si="30"/>
        <v>0</v>
      </c>
      <c r="U43" s="148">
        <f t="shared" si="30"/>
        <v>0</v>
      </c>
      <c r="V43" s="148">
        <f t="shared" si="30"/>
        <v>0</v>
      </c>
      <c r="W43" s="148">
        <f t="shared" si="30"/>
        <v>0</v>
      </c>
      <c r="X43" s="148">
        <f t="shared" si="30"/>
        <v>0</v>
      </c>
      <c r="Y43" s="148">
        <f t="shared" si="30"/>
        <v>0</v>
      </c>
      <c r="Z43" s="148">
        <f t="shared" si="30"/>
        <v>0</v>
      </c>
      <c r="AA43" s="148">
        <f t="shared" si="30"/>
        <v>0</v>
      </c>
      <c r="AB43" s="148">
        <f t="shared" si="30"/>
        <v>0</v>
      </c>
      <c r="AC43" s="148">
        <f t="shared" si="30"/>
        <v>0</v>
      </c>
      <c r="AD43" s="148">
        <f t="shared" si="30"/>
        <v>0</v>
      </c>
      <c r="AE43" s="148">
        <f t="shared" si="30"/>
        <v>0</v>
      </c>
      <c r="AF43" s="148">
        <f t="shared" si="30"/>
        <v>0</v>
      </c>
      <c r="AG43" s="148">
        <f t="shared" si="30"/>
        <v>0</v>
      </c>
      <c r="AH43" s="148">
        <f t="shared" si="30"/>
        <v>0</v>
      </c>
      <c r="AI43" s="148">
        <f t="shared" si="30"/>
        <v>0</v>
      </c>
      <c r="AJ43" s="148">
        <f t="shared" si="30"/>
        <v>0</v>
      </c>
      <c r="AK43" s="148">
        <f t="shared" si="30"/>
        <v>0</v>
      </c>
      <c r="AL43" s="148">
        <f t="shared" si="30"/>
        <v>0</v>
      </c>
      <c r="AM43" s="148">
        <f t="shared" si="30"/>
        <v>0</v>
      </c>
      <c r="AN43" s="148">
        <f t="shared" ref="AN43:BS43" si="31">+AN41+AN42</f>
        <v>0</v>
      </c>
      <c r="AO43" s="148">
        <f t="shared" si="31"/>
        <v>0</v>
      </c>
      <c r="AP43" s="148">
        <f t="shared" si="31"/>
        <v>0</v>
      </c>
      <c r="AQ43" s="148">
        <f t="shared" si="31"/>
        <v>0</v>
      </c>
      <c r="AR43" s="148">
        <f t="shared" si="31"/>
        <v>0</v>
      </c>
      <c r="AS43" s="148">
        <f t="shared" si="31"/>
        <v>0</v>
      </c>
      <c r="AT43" s="148">
        <f t="shared" si="31"/>
        <v>0</v>
      </c>
      <c r="AU43" s="148">
        <f t="shared" si="31"/>
        <v>0</v>
      </c>
      <c r="AV43" s="148">
        <f t="shared" si="31"/>
        <v>0</v>
      </c>
      <c r="AW43" s="148">
        <f t="shared" si="31"/>
        <v>0</v>
      </c>
      <c r="AX43" s="148">
        <f t="shared" si="31"/>
        <v>0</v>
      </c>
      <c r="AY43" s="148">
        <f t="shared" si="31"/>
        <v>0</v>
      </c>
      <c r="AZ43" s="148">
        <f t="shared" si="31"/>
        <v>0</v>
      </c>
      <c r="BA43" s="148">
        <f t="shared" si="31"/>
        <v>0</v>
      </c>
      <c r="BB43" s="148">
        <f t="shared" si="31"/>
        <v>0</v>
      </c>
      <c r="BC43" s="148">
        <f t="shared" si="31"/>
        <v>0</v>
      </c>
      <c r="BD43" s="148">
        <f t="shared" si="31"/>
        <v>0</v>
      </c>
      <c r="BE43" s="148">
        <f t="shared" si="31"/>
        <v>0</v>
      </c>
      <c r="BF43" s="148">
        <f t="shared" si="31"/>
        <v>0</v>
      </c>
      <c r="BG43" s="148">
        <f t="shared" si="31"/>
        <v>0</v>
      </c>
      <c r="BH43" s="148">
        <f t="shared" si="31"/>
        <v>0</v>
      </c>
      <c r="BI43" s="148">
        <f t="shared" si="31"/>
        <v>0</v>
      </c>
      <c r="BJ43" s="148">
        <f t="shared" si="31"/>
        <v>0</v>
      </c>
      <c r="BK43" s="148">
        <f t="shared" si="31"/>
        <v>0</v>
      </c>
      <c r="BL43" s="148">
        <f t="shared" si="31"/>
        <v>0</v>
      </c>
      <c r="BM43" s="148">
        <f t="shared" si="31"/>
        <v>0</v>
      </c>
      <c r="BN43" s="148">
        <f t="shared" si="31"/>
        <v>0</v>
      </c>
      <c r="BO43" s="148">
        <f t="shared" si="31"/>
        <v>0</v>
      </c>
      <c r="BP43" s="148">
        <f t="shared" si="31"/>
        <v>0</v>
      </c>
      <c r="BQ43" s="148">
        <f t="shared" si="31"/>
        <v>0</v>
      </c>
      <c r="BR43" s="148">
        <f t="shared" si="31"/>
        <v>0</v>
      </c>
      <c r="BS43" s="148">
        <f t="shared" si="31"/>
        <v>0</v>
      </c>
      <c r="BT43" s="148">
        <f>+BT41+BT42</f>
        <v>0</v>
      </c>
    </row>
    <row r="44" spans="1:72">
      <c r="A44" s="131"/>
      <c r="C44" s="131"/>
      <c r="D44" s="149"/>
      <c r="F44" s="142" t="s">
        <v>36</v>
      </c>
      <c r="G44" s="148"/>
      <c r="H44" s="148">
        <f>+H43</f>
        <v>0</v>
      </c>
      <c r="I44" s="148">
        <f t="shared" ref="I44:AN44" si="32">+I43+H44</f>
        <v>0</v>
      </c>
      <c r="J44" s="148">
        <f t="shared" si="32"/>
        <v>0</v>
      </c>
      <c r="K44" s="148">
        <f t="shared" si="32"/>
        <v>0</v>
      </c>
      <c r="L44" s="148">
        <f t="shared" si="32"/>
        <v>0</v>
      </c>
      <c r="M44" s="148">
        <f t="shared" si="32"/>
        <v>0</v>
      </c>
      <c r="N44" s="148">
        <f t="shared" si="32"/>
        <v>0</v>
      </c>
      <c r="O44" s="148">
        <f t="shared" si="32"/>
        <v>0</v>
      </c>
      <c r="P44" s="148">
        <f t="shared" si="32"/>
        <v>0</v>
      </c>
      <c r="Q44" s="148">
        <f t="shared" si="32"/>
        <v>0</v>
      </c>
      <c r="R44" s="148">
        <f t="shared" si="32"/>
        <v>0</v>
      </c>
      <c r="S44" s="148">
        <f t="shared" si="32"/>
        <v>0</v>
      </c>
      <c r="T44" s="148">
        <f t="shared" si="32"/>
        <v>0</v>
      </c>
      <c r="U44" s="148">
        <f t="shared" si="32"/>
        <v>0</v>
      </c>
      <c r="V44" s="148">
        <f t="shared" si="32"/>
        <v>0</v>
      </c>
      <c r="W44" s="148">
        <f t="shared" si="32"/>
        <v>0</v>
      </c>
      <c r="X44" s="148">
        <f t="shared" si="32"/>
        <v>0</v>
      </c>
      <c r="Y44" s="148">
        <f t="shared" si="32"/>
        <v>0</v>
      </c>
      <c r="Z44" s="148">
        <f t="shared" si="32"/>
        <v>0</v>
      </c>
      <c r="AA44" s="148">
        <f t="shared" si="32"/>
        <v>0</v>
      </c>
      <c r="AB44" s="148">
        <f t="shared" si="32"/>
        <v>0</v>
      </c>
      <c r="AC44" s="148">
        <f t="shared" si="32"/>
        <v>0</v>
      </c>
      <c r="AD44" s="148">
        <f t="shared" si="32"/>
        <v>0</v>
      </c>
      <c r="AE44" s="148">
        <f t="shared" si="32"/>
        <v>0</v>
      </c>
      <c r="AF44" s="148">
        <f t="shared" si="32"/>
        <v>0</v>
      </c>
      <c r="AG44" s="148">
        <f t="shared" si="32"/>
        <v>0</v>
      </c>
      <c r="AH44" s="148">
        <f t="shared" si="32"/>
        <v>0</v>
      </c>
      <c r="AI44" s="148">
        <f t="shared" si="32"/>
        <v>0</v>
      </c>
      <c r="AJ44" s="148">
        <f t="shared" si="32"/>
        <v>0</v>
      </c>
      <c r="AK44" s="148">
        <f t="shared" si="32"/>
        <v>0</v>
      </c>
      <c r="AL44" s="148">
        <f t="shared" si="32"/>
        <v>0</v>
      </c>
      <c r="AM44" s="148">
        <f t="shared" si="32"/>
        <v>0</v>
      </c>
      <c r="AN44" s="148">
        <f t="shared" si="32"/>
        <v>0</v>
      </c>
      <c r="AO44" s="148">
        <f t="shared" ref="AO44:BT44" si="33">+AO43+AN44</f>
        <v>0</v>
      </c>
      <c r="AP44" s="148">
        <f t="shared" si="33"/>
        <v>0</v>
      </c>
      <c r="AQ44" s="148">
        <f t="shared" si="33"/>
        <v>0</v>
      </c>
      <c r="AR44" s="148">
        <f t="shared" si="33"/>
        <v>0</v>
      </c>
      <c r="AS44" s="148">
        <f t="shared" si="33"/>
        <v>0</v>
      </c>
      <c r="AT44" s="148">
        <f t="shared" si="33"/>
        <v>0</v>
      </c>
      <c r="AU44" s="148">
        <f t="shared" si="33"/>
        <v>0</v>
      </c>
      <c r="AV44" s="148">
        <f t="shared" si="33"/>
        <v>0</v>
      </c>
      <c r="AW44" s="148">
        <f t="shared" si="33"/>
        <v>0</v>
      </c>
      <c r="AX44" s="148">
        <f t="shared" si="33"/>
        <v>0</v>
      </c>
      <c r="AY44" s="148">
        <f t="shared" si="33"/>
        <v>0</v>
      </c>
      <c r="AZ44" s="148">
        <f t="shared" si="33"/>
        <v>0</v>
      </c>
      <c r="BA44" s="148">
        <f t="shared" si="33"/>
        <v>0</v>
      </c>
      <c r="BB44" s="148">
        <f t="shared" si="33"/>
        <v>0</v>
      </c>
      <c r="BC44" s="148">
        <f t="shared" si="33"/>
        <v>0</v>
      </c>
      <c r="BD44" s="148">
        <f t="shared" si="33"/>
        <v>0</v>
      </c>
      <c r="BE44" s="148">
        <f t="shared" si="33"/>
        <v>0</v>
      </c>
      <c r="BF44" s="148">
        <f t="shared" si="33"/>
        <v>0</v>
      </c>
      <c r="BG44" s="148">
        <f t="shared" si="33"/>
        <v>0</v>
      </c>
      <c r="BH44" s="148">
        <f t="shared" si="33"/>
        <v>0</v>
      </c>
      <c r="BI44" s="148">
        <f t="shared" si="33"/>
        <v>0</v>
      </c>
      <c r="BJ44" s="148">
        <f t="shared" si="33"/>
        <v>0</v>
      </c>
      <c r="BK44" s="148">
        <f t="shared" si="33"/>
        <v>0</v>
      </c>
      <c r="BL44" s="148">
        <f t="shared" si="33"/>
        <v>0</v>
      </c>
      <c r="BM44" s="148">
        <f t="shared" si="33"/>
        <v>0</v>
      </c>
      <c r="BN44" s="148">
        <f t="shared" si="33"/>
        <v>0</v>
      </c>
      <c r="BO44" s="148">
        <f t="shared" si="33"/>
        <v>0</v>
      </c>
      <c r="BP44" s="148">
        <f t="shared" si="33"/>
        <v>0</v>
      </c>
      <c r="BQ44" s="148">
        <f t="shared" si="33"/>
        <v>0</v>
      </c>
      <c r="BR44" s="148">
        <f t="shared" si="33"/>
        <v>0</v>
      </c>
      <c r="BS44" s="148">
        <f t="shared" si="33"/>
        <v>0</v>
      </c>
      <c r="BT44" s="148">
        <f t="shared" si="33"/>
        <v>0</v>
      </c>
    </row>
    <row r="45" spans="1:72" ht="1.9" customHeight="1">
      <c r="A45" s="131"/>
      <c r="C45" s="131"/>
      <c r="E45" s="149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</row>
    <row r="46" spans="1:72">
      <c r="A46" s="131">
        <v>9</v>
      </c>
      <c r="B46" s="155" t="s">
        <v>44</v>
      </c>
      <c r="C46" s="131"/>
      <c r="E46" s="149"/>
      <c r="F46" s="156" t="s">
        <v>34</v>
      </c>
      <c r="G46" s="148">
        <f>SUM(H46:GA46)</f>
        <v>0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</row>
    <row r="47" spans="1:72">
      <c r="A47" s="131"/>
      <c r="C47" s="150"/>
      <c r="D47" s="151"/>
      <c r="E47" s="152"/>
      <c r="F47" s="142" t="s">
        <v>35</v>
      </c>
      <c r="G47" s="148">
        <f>SUM(H47:GA47)</f>
        <v>0</v>
      </c>
      <c r="H47" s="148">
        <f>IF(H$3&gt;=$C47,IF(H$3&lt;=$C47+$D47-1,VLOOKUP((H$3-$C47+1)/$D47,Profile!$B$2:$C$250,2)*($E47-$G46)-(IF(G$3&gt;=$C47,IF(G$3&lt;=$C47+$D47-1,VLOOKUP((G$3-$C47+1)/$D47,Profile!$B$2:$C$250,2)*($E47-$G46),0),0)),0),0)</f>
        <v>0</v>
      </c>
      <c r="I47" s="148">
        <f>IF(I$3&gt;=$C47,IF(I$3&lt;=$C47+$D47-1,VLOOKUP((I$3-$C47+1)/$D47,Profile!$B$2:$C$250,2)*($E47-$G46)-(IF(H$3&gt;=$C47,IF(H$3&lt;=$C47+$D47-1,VLOOKUP((H$3-$C47+1)/$D47,Profile!$B$2:$C$250,2)*($E47-$G46),0),0)),0),0)</f>
        <v>0</v>
      </c>
      <c r="J47" s="148">
        <f>IF(J$3&gt;=$C47,IF(J$3&lt;=$C47+$D47-1,VLOOKUP((J$3-$C47+1)/$D47,Profile!$B$2:$C$250,2)*($E47-$G46)-(IF(I$3&gt;=$C47,IF(I$3&lt;=$C47+$D47-1,VLOOKUP((I$3-$C47+1)/$D47,Profile!$B$2:$C$250,2)*($E47-$G46),0),0)),0),0)</f>
        <v>0</v>
      </c>
      <c r="K47" s="148">
        <f>IF(K$3&gt;=$C47,IF(K$3&lt;=$C47+$D47-1,VLOOKUP((K$3-$C47+1)/$D47,Profile!$B$2:$C$250,2)*($E47-$G46)-(IF(J$3&gt;=$C47,IF(J$3&lt;=$C47+$D47-1,VLOOKUP((J$3-$C47+1)/$D47,Profile!$B$2:$C$250,2)*($E47-$G46),0),0)),0),0)</f>
        <v>0</v>
      </c>
      <c r="L47" s="148">
        <f>IF(L$3&gt;=$C47,IF(L$3&lt;=$C47+$D47-1,VLOOKUP((L$3-$C47+1)/$D47,Profile!$B$2:$C$250,2)*($E47-$G46)-(IF(K$3&gt;=$C47,IF(K$3&lt;=$C47+$D47-1,VLOOKUP((K$3-$C47+1)/$D47,Profile!$B$2:$C$250,2)*($E47-$G46),0),0)),0),0)</f>
        <v>0</v>
      </c>
      <c r="M47" s="148">
        <f>IF(M$3&gt;=$C47,IF(M$3&lt;=$C47+$D47-1,VLOOKUP((M$3-$C47+1)/$D47,Profile!$B$2:$C$250,2)*($E47-$G46)-(IF(L$3&gt;=$C47,IF(L$3&lt;=$C47+$D47-1,VLOOKUP((L$3-$C47+1)/$D47,Profile!$B$2:$C$250,2)*($E47-$G46),0),0)),0),0)</f>
        <v>0</v>
      </c>
      <c r="N47" s="148">
        <f>IF(N$3&gt;=$C47,IF(N$3&lt;=$C47+$D47-1,VLOOKUP((N$3-$C47+1)/$D47,Profile!$B$2:$C$250,2)*($E47-$G46)-(IF(M$3&gt;=$C47,IF(M$3&lt;=$C47+$D47-1,VLOOKUP((M$3-$C47+1)/$D47,Profile!$B$2:$C$250,2)*($E47-$G46),0),0)),0),0)</f>
        <v>0</v>
      </c>
      <c r="O47" s="148">
        <f>IF(O$3&gt;=$C47,IF(O$3&lt;=$C47+$D47-1,VLOOKUP((O$3-$C47+1)/$D47,Profile!$B$2:$C$250,2)*($E47-$G46)-(IF(N$3&gt;=$C47,IF(N$3&lt;=$C47+$D47-1,VLOOKUP((N$3-$C47+1)/$D47,Profile!$B$2:$C$250,2)*($E47-$G46),0),0)),0),0)</f>
        <v>0</v>
      </c>
      <c r="P47" s="148">
        <f>IF(P$3&gt;=$C47,IF(P$3&lt;=$C47+$D47-1,VLOOKUP((P$3-$C47+1)/$D47,Profile!$B$2:$C$250,2)*($E47-$G46)-(IF(O$3&gt;=$C47,IF(O$3&lt;=$C47+$D47-1,VLOOKUP((O$3-$C47+1)/$D47,Profile!$B$2:$C$250,2)*($E47-$G46),0),0)),0),0)</f>
        <v>0</v>
      </c>
      <c r="Q47" s="148">
        <f>IF(Q$3&gt;=$C47,IF(Q$3&lt;=$C47+$D47-1,VLOOKUP((Q$3-$C47+1)/$D47,Profile!$B$2:$C$250,2)*($E47-$G46)-(IF(P$3&gt;=$C47,IF(P$3&lt;=$C47+$D47-1,VLOOKUP((P$3-$C47+1)/$D47,Profile!$B$2:$C$250,2)*($E47-$G46),0),0)),0),0)</f>
        <v>0</v>
      </c>
      <c r="R47" s="148">
        <f>IF(R$3&gt;=$C47,IF(R$3&lt;=$C47+$D47-1,VLOOKUP((R$3-$C47+1)/$D47,Profile!$B$2:$C$250,2)*($E47-$G46)-(IF(Q$3&gt;=$C47,IF(Q$3&lt;=$C47+$D47-1,VLOOKUP((Q$3-$C47+1)/$D47,Profile!$B$2:$C$250,2)*($E47-$G46),0),0)),0),0)</f>
        <v>0</v>
      </c>
      <c r="S47" s="148">
        <f>IF(S$3&gt;=$C47,IF(S$3&lt;=$C47+$D47-1,VLOOKUP((S$3-$C47+1)/$D47,Profile!$B$2:$C$250,2)*($E47-$G46)-(IF(R$3&gt;=$C47,IF(R$3&lt;=$C47+$D47-1,VLOOKUP((R$3-$C47+1)/$D47,Profile!$B$2:$C$250,2)*($E47-$G46),0),0)),0),0)</f>
        <v>0</v>
      </c>
      <c r="T47" s="148">
        <f>IF(T$3&gt;=$C47,IF(T$3&lt;=$C47+$D47-1,VLOOKUP((T$3-$C47+1)/$D47,Profile!$B$2:$C$250,2)*($E47-$G46)-(IF(S$3&gt;=$C47,IF(S$3&lt;=$C47+$D47-1,VLOOKUP((S$3-$C47+1)/$D47,Profile!$B$2:$C$250,2)*($E47-$G46),0),0)),0),0)</f>
        <v>0</v>
      </c>
      <c r="U47" s="148">
        <f>IF(U$3&gt;=$C47,IF(U$3&lt;=$C47+$D47-1,VLOOKUP((U$3-$C47+1)/$D47,Profile!$B$2:$C$250,2)*($E47-$G46)-(IF(T$3&gt;=$C47,IF(T$3&lt;=$C47+$D47-1,VLOOKUP((T$3-$C47+1)/$D47,Profile!$B$2:$C$250,2)*($E47-$G46),0),0)),0),0)</f>
        <v>0</v>
      </c>
      <c r="V47" s="148">
        <f>IF(V$3&gt;=$C47,IF(V$3&lt;=$C47+$D47-1,VLOOKUP((V$3-$C47+1)/$D47,Profile!$B$2:$C$250,2)*($E47-$G46)-(IF(U$3&gt;=$C47,IF(U$3&lt;=$C47+$D47-1,VLOOKUP((U$3-$C47+1)/$D47,Profile!$B$2:$C$250,2)*($E47-$G46),0),0)),0),0)</f>
        <v>0</v>
      </c>
      <c r="W47" s="148">
        <f>IF(W$3&gt;=$C47,IF(W$3&lt;=$C47+$D47-1,VLOOKUP((W$3-$C47+1)/$D47,Profile!$B$2:$C$250,2)*($E47-$G46)-(IF(V$3&gt;=$C47,IF(V$3&lt;=$C47+$D47-1,VLOOKUP((V$3-$C47+1)/$D47,Profile!$B$2:$C$250,2)*($E47-$G46),0),0)),0),0)</f>
        <v>0</v>
      </c>
      <c r="X47" s="148">
        <f>IF(X$3&gt;=$C47,IF(X$3&lt;=$C47+$D47-1,VLOOKUP((X$3-$C47+1)/$D47,Profile!$B$2:$C$250,2)*($E47-$G46)-(IF(W$3&gt;=$C47,IF(W$3&lt;=$C47+$D47-1,VLOOKUP((W$3-$C47+1)/$D47,Profile!$B$2:$C$250,2)*($E47-$G46),0),0)),0),0)</f>
        <v>0</v>
      </c>
      <c r="Y47" s="148">
        <f>IF(Y$3&gt;=$C47,IF(Y$3&lt;=$C47+$D47-1,VLOOKUP((Y$3-$C47+1)/$D47,Profile!$B$2:$C$250,2)*($E47-$G46)-(IF(X$3&gt;=$C47,IF(X$3&lt;=$C47+$D47-1,VLOOKUP((X$3-$C47+1)/$D47,Profile!$B$2:$C$250,2)*($E47-$G46),0),0)),0),0)</f>
        <v>0</v>
      </c>
      <c r="Z47" s="148">
        <f>IF(Z$3&gt;=$C47,IF(Z$3&lt;=$C47+$D47-1,VLOOKUP((Z$3-$C47+1)/$D47,Profile!$B$2:$C$250,2)*($E47-$G46)-(IF(Y$3&gt;=$C47,IF(Y$3&lt;=$C47+$D47-1,VLOOKUP((Y$3-$C47+1)/$D47,Profile!$B$2:$C$250,2)*($E47-$G46),0),0)),0),0)</f>
        <v>0</v>
      </c>
      <c r="AA47" s="148">
        <f>IF(AA$3&gt;=$C47,IF(AA$3&lt;=$C47+$D47-1,VLOOKUP((AA$3-$C47+1)/$D47,Profile!$B$2:$C$250,2)*($E47-$G46)-(IF(Z$3&gt;=$C47,IF(Z$3&lt;=$C47+$D47-1,VLOOKUP((Z$3-$C47+1)/$D47,Profile!$B$2:$C$250,2)*($E47-$G46),0),0)),0),0)</f>
        <v>0</v>
      </c>
      <c r="AB47" s="148">
        <f>IF(AB$3&gt;=$C47,IF(AB$3&lt;=$C47+$D47-1,VLOOKUP((AB$3-$C47+1)/$D47,Profile!$B$2:$C$250,2)*($E47-$G46)-(IF(AA$3&gt;=$C47,IF(AA$3&lt;=$C47+$D47-1,VLOOKUP((AA$3-$C47+1)/$D47,Profile!$B$2:$C$250,2)*($E47-$G46),0),0)),0),0)</f>
        <v>0</v>
      </c>
      <c r="AC47" s="148">
        <f>IF(AC$3&gt;=$C47,IF(AC$3&lt;=$C47+$D47-1,VLOOKUP((AC$3-$C47+1)/$D47,Profile!$B$2:$C$250,2)*($E47-$G46)-(IF(AB$3&gt;=$C47,IF(AB$3&lt;=$C47+$D47-1,VLOOKUP((AB$3-$C47+1)/$D47,Profile!$B$2:$C$250,2)*($E47-$G46),0),0)),0),0)</f>
        <v>0</v>
      </c>
      <c r="AD47" s="148">
        <f>IF(AD$3&gt;=$C47,IF(AD$3&lt;=$C47+$D47-1,VLOOKUP((AD$3-$C47+1)/$D47,Profile!$B$2:$C$250,2)*($E47-$G46)-(IF(AC$3&gt;=$C47,IF(AC$3&lt;=$C47+$D47-1,VLOOKUP((AC$3-$C47+1)/$D47,Profile!$B$2:$C$250,2)*($E47-$G46),0),0)),0),0)</f>
        <v>0</v>
      </c>
      <c r="AE47" s="148">
        <f>IF(AE$3&gt;=$C47,IF(AE$3&lt;=$C47+$D47-1,VLOOKUP((AE$3-$C47+1)/$D47,Profile!$B$2:$C$250,2)*($E47-$G46)-(IF(AD$3&gt;=$C47,IF(AD$3&lt;=$C47+$D47-1,VLOOKUP((AD$3-$C47+1)/$D47,Profile!$B$2:$C$250,2)*($E47-$G46),0),0)),0),0)</f>
        <v>0</v>
      </c>
      <c r="AF47" s="148">
        <f>IF(AF$3&gt;=$C47,IF(AF$3&lt;=$C47+$D47-1,VLOOKUP((AF$3-$C47+1)/$D47,Profile!$B$2:$C$250,2)*($E47-$G46)-(IF(AE$3&gt;=$C47,IF(AE$3&lt;=$C47+$D47-1,VLOOKUP((AE$3-$C47+1)/$D47,Profile!$B$2:$C$250,2)*($E47-$G46),0),0)),0),0)</f>
        <v>0</v>
      </c>
      <c r="AG47" s="148">
        <f>IF(AG$3&gt;=$C47,IF(AG$3&lt;=$C47+$D47-1,VLOOKUP((AG$3-$C47+1)/$D47,Profile!$B$2:$C$250,2)*($E47-$G46)-(IF(AF$3&gt;=$C47,IF(AF$3&lt;=$C47+$D47-1,VLOOKUP((AF$3-$C47+1)/$D47,Profile!$B$2:$C$250,2)*($E47-$G46),0),0)),0),0)</f>
        <v>0</v>
      </c>
      <c r="AH47" s="148">
        <f>IF(AH$3&gt;=$C47,IF(AH$3&lt;=$C47+$D47-1,VLOOKUP((AH$3-$C47+1)/$D47,Profile!$B$2:$C$250,2)*($E47-$G46)-(IF(AG$3&gt;=$C47,IF(AG$3&lt;=$C47+$D47-1,VLOOKUP((AG$3-$C47+1)/$D47,Profile!$B$2:$C$250,2)*($E47-$G46),0),0)),0),0)</f>
        <v>0</v>
      </c>
      <c r="AI47" s="148">
        <f>IF(AI$3&gt;=$C47,IF(AI$3&lt;=$C47+$D47-1,VLOOKUP((AI$3-$C47+1)/$D47,Profile!$B$2:$C$250,2)*($E47-$G46)-(IF(AH$3&gt;=$C47,IF(AH$3&lt;=$C47+$D47-1,VLOOKUP((AH$3-$C47+1)/$D47,Profile!$B$2:$C$250,2)*($E47-$G46),0),0)),0),0)</f>
        <v>0</v>
      </c>
      <c r="AJ47" s="148">
        <f>IF(AJ$3&gt;=$C47,IF(AJ$3&lt;=$C47+$D47-1,VLOOKUP((AJ$3-$C47+1)/$D47,Profile!$B$2:$C$250,2)*($E47-$G46)-(IF(AI$3&gt;=$C47,IF(AI$3&lt;=$C47+$D47-1,VLOOKUP((AI$3-$C47+1)/$D47,Profile!$B$2:$C$250,2)*($E47-$G46),0),0)),0),0)</f>
        <v>0</v>
      </c>
      <c r="AK47" s="148">
        <f>IF(AK$3&gt;=$C47,IF(AK$3&lt;=$C47+$D47-1,VLOOKUP((AK$3-$C47+1)/$D47,Profile!$B$2:$C$250,2)*($E47-$G46)-(IF(AJ$3&gt;=$C47,IF(AJ$3&lt;=$C47+$D47-1,VLOOKUP((AJ$3-$C47+1)/$D47,Profile!$B$2:$C$250,2)*($E47-$G46),0),0)),0),0)</f>
        <v>0</v>
      </c>
      <c r="AL47" s="148">
        <f>IF(AL$3&gt;=$C47,IF(AL$3&lt;=$C47+$D47-1,VLOOKUP((AL$3-$C47+1)/$D47,Profile!$B$2:$C$250,2)*($E47-$G46)-(IF(AK$3&gt;=$C47,IF(AK$3&lt;=$C47+$D47-1,VLOOKUP((AK$3-$C47+1)/$D47,Profile!$B$2:$C$250,2)*($E47-$G46),0),0)),0),0)</f>
        <v>0</v>
      </c>
      <c r="AM47" s="148">
        <f>IF(AM$3&gt;=$C47,IF(AM$3&lt;=$C47+$D47-1,VLOOKUP((AM$3-$C47+1)/$D47,Profile!$B$2:$C$250,2)*($E47-$G46)-(IF(AL$3&gt;=$C47,IF(AL$3&lt;=$C47+$D47-1,VLOOKUP((AL$3-$C47+1)/$D47,Profile!$B$2:$C$250,2)*($E47-$G46),0),0)),0),0)</f>
        <v>0</v>
      </c>
      <c r="AN47" s="148">
        <f>IF(AN$3&gt;=$C47,IF(AN$3&lt;=$C47+$D47-1,VLOOKUP((AN$3-$C47+1)/$D47,Profile!$B$2:$C$250,2)*($E47-$G46)-(IF(AM$3&gt;=$C47,IF(AM$3&lt;=$C47+$D47-1,VLOOKUP((AM$3-$C47+1)/$D47,Profile!$B$2:$C$250,2)*($E47-$G46),0),0)),0),0)</f>
        <v>0</v>
      </c>
      <c r="AO47" s="148">
        <f>IF(AO$3&gt;=$C47,IF(AO$3&lt;=$C47+$D47-1,VLOOKUP((AO$3-$C47+1)/$D47,Profile!$B$2:$C$250,2)*($E47-$G46)-(IF(AN$3&gt;=$C47,IF(AN$3&lt;=$C47+$D47-1,VLOOKUP((AN$3-$C47+1)/$D47,Profile!$B$2:$C$250,2)*($E47-$G46),0),0)),0),0)</f>
        <v>0</v>
      </c>
      <c r="AP47" s="148">
        <f>IF(AP$3&gt;=$C47,IF(AP$3&lt;=$C47+$D47-1,VLOOKUP((AP$3-$C47+1)/$D47,Profile!$B$2:$C$250,2)*($E47-$G46)-(IF(AO$3&gt;=$C47,IF(AO$3&lt;=$C47+$D47-1,VLOOKUP((AO$3-$C47+1)/$D47,Profile!$B$2:$C$250,2)*($E47-$G46),0),0)),0),0)</f>
        <v>0</v>
      </c>
      <c r="AQ47" s="148">
        <f>IF(AQ$3&gt;=$C47,IF(AQ$3&lt;=$C47+$D47-1,VLOOKUP((AQ$3-$C47+1)/$D47,Profile!$B$2:$C$250,2)*($E47-$G46)-(IF(AP$3&gt;=$C47,IF(AP$3&lt;=$C47+$D47-1,VLOOKUP((AP$3-$C47+1)/$D47,Profile!$B$2:$C$250,2)*($E47-$G46),0),0)),0),0)</f>
        <v>0</v>
      </c>
      <c r="AR47" s="148">
        <f>IF(AR$3&gt;=$C47,IF(AR$3&lt;=$C47+$D47-1,VLOOKUP((AR$3-$C47+1)/$D47,Profile!$B$2:$C$250,2)*($E47-$G46)-(IF(AQ$3&gt;=$C47,IF(AQ$3&lt;=$C47+$D47-1,VLOOKUP((AQ$3-$C47+1)/$D47,Profile!$B$2:$C$250,2)*($E47-$G46),0),0)),0),0)</f>
        <v>0</v>
      </c>
      <c r="AS47" s="148">
        <f>IF(AS$3&gt;=$C47,IF(AS$3&lt;=$C47+$D47-1,VLOOKUP((AS$3-$C47+1)/$D47,Profile!$B$2:$C$250,2)*($E47-$G46)-(IF(AR$3&gt;=$C47,IF(AR$3&lt;=$C47+$D47-1,VLOOKUP((AR$3-$C47+1)/$D47,Profile!$B$2:$C$250,2)*($E47-$G46),0),0)),0),0)</f>
        <v>0</v>
      </c>
      <c r="AT47" s="148">
        <f>IF(AT$3&gt;=$C47,IF(AT$3&lt;=$C47+$D47-1,VLOOKUP((AT$3-$C47+1)/$D47,Profile!$B$2:$C$250,2)*($E47-$G46)-(IF(AS$3&gt;=$C47,IF(AS$3&lt;=$C47+$D47-1,VLOOKUP((AS$3-$C47+1)/$D47,Profile!$B$2:$C$250,2)*($E47-$G46),0),0)),0),0)</f>
        <v>0</v>
      </c>
      <c r="AU47" s="148">
        <f>IF(AU$3&gt;=$C47,IF(AU$3&lt;=$C47+$D47-1,VLOOKUP((AU$3-$C47+1)/$D47,Profile!$B$2:$C$250,2)*($E47-$G46)-(IF(AT$3&gt;=$C47,IF(AT$3&lt;=$C47+$D47-1,VLOOKUP((AT$3-$C47+1)/$D47,Profile!$B$2:$C$250,2)*($E47-$G46),0),0)),0),0)</f>
        <v>0</v>
      </c>
      <c r="AV47" s="148">
        <f>IF(AV$3&gt;=$C47,IF(AV$3&lt;=$C47+$D47-1,VLOOKUP((AV$3-$C47+1)/$D47,Profile!$B$2:$C$250,2)*($E47-$G46)-(IF(AU$3&gt;=$C47,IF(AU$3&lt;=$C47+$D47-1,VLOOKUP((AU$3-$C47+1)/$D47,Profile!$B$2:$C$250,2)*($E47-$G46),0),0)),0),0)</f>
        <v>0</v>
      </c>
      <c r="AW47" s="148">
        <f>IF(AW$3&gt;=$C47,IF(AW$3&lt;=$C47+$D47-1,VLOOKUP((AW$3-$C47+1)/$D47,Profile!$B$2:$C$250,2)*($E47-$G46)-(IF(AV$3&gt;=$C47,IF(AV$3&lt;=$C47+$D47-1,VLOOKUP((AV$3-$C47+1)/$D47,Profile!$B$2:$C$250,2)*($E47-$G46),0),0)),0),0)</f>
        <v>0</v>
      </c>
      <c r="AX47" s="148">
        <f>IF(AX$3&gt;=$C47,IF(AX$3&lt;=$C47+$D47-1,VLOOKUP((AX$3-$C47+1)/$D47,Profile!$B$2:$C$250,2)*($E47-$G46)-(IF(AW$3&gt;=$C47,IF(AW$3&lt;=$C47+$D47-1,VLOOKUP((AW$3-$C47+1)/$D47,Profile!$B$2:$C$250,2)*($E47-$G46),0),0)),0),0)</f>
        <v>0</v>
      </c>
      <c r="AY47" s="148">
        <f>IF(AY$3&gt;=$C47,IF(AY$3&lt;=$C47+$D47-1,VLOOKUP((AY$3-$C47+1)/$D47,Profile!$B$2:$C$250,2)*($E47-$G46)-(IF(AX$3&gt;=$C47,IF(AX$3&lt;=$C47+$D47-1,VLOOKUP((AX$3-$C47+1)/$D47,Profile!$B$2:$C$250,2)*($E47-$G46),0),0)),0),0)</f>
        <v>0</v>
      </c>
      <c r="AZ47" s="148">
        <f>IF(AZ$3&gt;=$C47,IF(AZ$3&lt;=$C47+$D47-1,VLOOKUP((AZ$3-$C47+1)/$D47,Profile!$B$2:$C$250,2)*($E47-$G46)-(IF(AY$3&gt;=$C47,IF(AY$3&lt;=$C47+$D47-1,VLOOKUP((AY$3-$C47+1)/$D47,Profile!$B$2:$C$250,2)*($E47-$G46),0),0)),0),0)</f>
        <v>0</v>
      </c>
      <c r="BA47" s="148">
        <f>IF(BA$3&gt;=$C47,IF(BA$3&lt;=$C47+$D47-1,VLOOKUP((BA$3-$C47+1)/$D47,Profile!$B$2:$C$250,2)*($E47-$G46)-(IF(AZ$3&gt;=$C47,IF(AZ$3&lt;=$C47+$D47-1,VLOOKUP((AZ$3-$C47+1)/$D47,Profile!$B$2:$C$250,2)*($E47-$G46),0),0)),0),0)</f>
        <v>0</v>
      </c>
      <c r="BB47" s="148">
        <f>IF(BB$3&gt;=$C47,IF(BB$3&lt;=$C47+$D47-1,VLOOKUP((BB$3-$C47+1)/$D47,Profile!$B$2:$C$250,2)*($E47-$G46)-(IF(BA$3&gt;=$C47,IF(BA$3&lt;=$C47+$D47-1,VLOOKUP((BA$3-$C47+1)/$D47,Profile!$B$2:$C$250,2)*($E47-$G46),0),0)),0),0)</f>
        <v>0</v>
      </c>
      <c r="BC47" s="148">
        <f>IF(BC$3&gt;=$C47,IF(BC$3&lt;=$C47+$D47-1,VLOOKUP((BC$3-$C47+1)/$D47,Profile!$B$2:$C$250,2)*($E47-$G46)-(IF(BB$3&gt;=$C47,IF(BB$3&lt;=$C47+$D47-1,VLOOKUP((BB$3-$C47+1)/$D47,Profile!$B$2:$C$250,2)*($E47-$G46),0),0)),0),0)</f>
        <v>0</v>
      </c>
      <c r="BD47" s="148">
        <f>IF(BD$3&gt;=$C47,IF(BD$3&lt;=$C47+$D47-1,VLOOKUP((BD$3-$C47+1)/$D47,Profile!$B$2:$C$250,2)*($E47-$G46)-(IF(BC$3&gt;=$C47,IF(BC$3&lt;=$C47+$D47-1,VLOOKUP((BC$3-$C47+1)/$D47,Profile!$B$2:$C$250,2)*($E47-$G46),0),0)),0),0)</f>
        <v>0</v>
      </c>
      <c r="BE47" s="148">
        <f>IF(BE$3&gt;=$C47,IF(BE$3&lt;=$C47+$D47-1,VLOOKUP((BE$3-$C47+1)/$D47,Profile!$B$2:$C$250,2)*($E47-$G46)-(IF(BD$3&gt;=$C47,IF(BD$3&lt;=$C47+$D47-1,VLOOKUP((BD$3-$C47+1)/$D47,Profile!$B$2:$C$250,2)*($E47-$G46),0),0)),0),0)</f>
        <v>0</v>
      </c>
      <c r="BF47" s="148">
        <f>IF(BF$3&gt;=$C47,IF(BF$3&lt;=$C47+$D47-1,VLOOKUP((BF$3-$C47+1)/$D47,Profile!$B$2:$C$250,2)*($E47-$G46)-(IF(BE$3&gt;=$C47,IF(BE$3&lt;=$C47+$D47-1,VLOOKUP((BE$3-$C47+1)/$D47,Profile!$B$2:$C$250,2)*($E47-$G46),0),0)),0),0)</f>
        <v>0</v>
      </c>
      <c r="BG47" s="148">
        <f>IF(BG$3&gt;=$C47,IF(BG$3&lt;=$C47+$D47-1,VLOOKUP((BG$3-$C47+1)/$D47,Profile!$B$2:$C$250,2)*($E47-$G46)-(IF(BF$3&gt;=$C47,IF(BF$3&lt;=$C47+$D47-1,VLOOKUP((BF$3-$C47+1)/$D47,Profile!$B$2:$C$250,2)*($E47-$G46),0),0)),0),0)</f>
        <v>0</v>
      </c>
      <c r="BH47" s="148">
        <f>IF(BH$3&gt;=$C47,IF(BH$3&lt;=$C47+$D47-1,VLOOKUP((BH$3-$C47+1)/$D47,Profile!$B$2:$C$250,2)*($E47-$G46)-(IF(BG$3&gt;=$C47,IF(BG$3&lt;=$C47+$D47-1,VLOOKUP((BG$3-$C47+1)/$D47,Profile!$B$2:$C$250,2)*($E47-$G46),0),0)),0),0)</f>
        <v>0</v>
      </c>
      <c r="BI47" s="148">
        <f>IF(BI$3&gt;=$C47,IF(BI$3&lt;=$C47+$D47-1,VLOOKUP((BI$3-$C47+1)/$D47,Profile!$B$2:$C$250,2)*($E47-$G46)-(IF(BH$3&gt;=$C47,IF(BH$3&lt;=$C47+$D47-1,VLOOKUP((BH$3-$C47+1)/$D47,Profile!$B$2:$C$250,2)*($E47-$G46),0),0)),0),0)</f>
        <v>0</v>
      </c>
      <c r="BJ47" s="148">
        <f>IF(BJ$3&gt;=$C47,IF(BJ$3&lt;=$C47+$D47-1,VLOOKUP((BJ$3-$C47+1)/$D47,Profile!$B$2:$C$250,2)*($E47-$G46)-(IF(BI$3&gt;=$C47,IF(BI$3&lt;=$C47+$D47-1,VLOOKUP((BI$3-$C47+1)/$D47,Profile!$B$2:$C$250,2)*($E47-$G46),0),0)),0),0)</f>
        <v>0</v>
      </c>
      <c r="BK47" s="148">
        <f>IF(BK$3&gt;=$C47,IF(BK$3&lt;=$C47+$D47-1,VLOOKUP((BK$3-$C47+1)/$D47,Profile!$B$2:$C$250,2)*($E47-$G46)-(IF(BJ$3&gt;=$C47,IF(BJ$3&lt;=$C47+$D47-1,VLOOKUP((BJ$3-$C47+1)/$D47,Profile!$B$2:$C$250,2)*($E47-$G46),0),0)),0),0)</f>
        <v>0</v>
      </c>
      <c r="BL47" s="148">
        <f>IF(BL$3&gt;=$C47,IF(BL$3&lt;=$C47+$D47-1,VLOOKUP((BL$3-$C47+1)/$D47,Profile!$B$2:$C$250,2)*($E47-$G46)-(IF(BK$3&gt;=$C47,IF(BK$3&lt;=$C47+$D47-1,VLOOKUP((BK$3-$C47+1)/$D47,Profile!$B$2:$C$250,2)*($E47-$G46),0),0)),0),0)</f>
        <v>0</v>
      </c>
      <c r="BM47" s="148">
        <f>IF(BM$3&gt;=$C47,IF(BM$3&lt;=$C47+$D47-1,VLOOKUP((BM$3-$C47+1)/$D47,Profile!$B$2:$C$250,2)*($E47-$G46)-(IF(BL$3&gt;=$C47,IF(BL$3&lt;=$C47+$D47-1,VLOOKUP((BL$3-$C47+1)/$D47,Profile!$B$2:$C$250,2)*($E47-$G46),0),0)),0),0)</f>
        <v>0</v>
      </c>
      <c r="BN47" s="148">
        <f>IF(BN$3&gt;=$C47,IF(BN$3&lt;=$C47+$D47-1,VLOOKUP((BN$3-$C47+1)/$D47,Profile!$B$2:$C$250,2)*($E47-$G46)-(IF(BM$3&gt;=$C47,IF(BM$3&lt;=$C47+$D47-1,VLOOKUP((BM$3-$C47+1)/$D47,Profile!$B$2:$C$250,2)*($E47-$G46),0),0)),0),0)</f>
        <v>0</v>
      </c>
      <c r="BO47" s="148">
        <f>IF(BO$3&gt;=$C47,IF(BO$3&lt;=$C47+$D47-1,VLOOKUP((BO$3-$C47+1)/$D47,Profile!$B$2:$C$250,2)*($E47-$G46)-(IF(BN$3&gt;=$C47,IF(BN$3&lt;=$C47+$D47-1,VLOOKUP((BN$3-$C47+1)/$D47,Profile!$B$2:$C$250,2)*($E47-$G46),0),0)),0),0)</f>
        <v>0</v>
      </c>
      <c r="BP47" s="148">
        <f>IF(BP$3&gt;=$C47,IF(BP$3&lt;=$C47+$D47-1,VLOOKUP((BP$3-$C47+1)/$D47,Profile!$B$2:$C$250,2)*($E47-$G46)-(IF(BO$3&gt;=$C47,IF(BO$3&lt;=$C47+$D47-1,VLOOKUP((BO$3-$C47+1)/$D47,Profile!$B$2:$C$250,2)*($E47-$G46),0),0)),0),0)</f>
        <v>0</v>
      </c>
      <c r="BQ47" s="148">
        <f>IF(BQ$3&gt;=$C47,IF(BQ$3&lt;=$C47+$D47-1,VLOOKUP((BQ$3-$C47+1)/$D47,Profile!$B$2:$C$250,2)*($E47-$G46)-(IF(BP$3&gt;=$C47,IF(BP$3&lt;=$C47+$D47-1,VLOOKUP((BP$3-$C47+1)/$D47,Profile!$B$2:$C$250,2)*($E47-$G46),0),0)),0),0)</f>
        <v>0</v>
      </c>
      <c r="BR47" s="148">
        <f>IF(BR$3&gt;=$C47,IF(BR$3&lt;=$C47+$D47-1,VLOOKUP((BR$3-$C47+1)/$D47,Profile!$B$2:$C$250,2)*($E47-$G46)-(IF(BQ$3&gt;=$C47,IF(BQ$3&lt;=$C47+$D47-1,VLOOKUP((BQ$3-$C47+1)/$D47,Profile!$B$2:$C$250,2)*($E47-$G46),0),0)),0),0)</f>
        <v>0</v>
      </c>
      <c r="BS47" s="148">
        <f>IF(BS$3&gt;=$C47,IF(BS$3&lt;=$C47+$D47-1,VLOOKUP((BS$3-$C47+1)/$D47,Profile!$B$2:$C$250,2)*($E47-$G46)-(IF(BR$3&gt;=$C47,IF(BR$3&lt;=$C47+$D47-1,VLOOKUP((BR$3-$C47+1)/$D47,Profile!$B$2:$C$250,2)*($E47-$G46),0),0)),0),0)</f>
        <v>0</v>
      </c>
      <c r="BT47" s="148">
        <f>IF(BT$3&gt;=$C47,IF(BT$3&lt;=$C47+$D47-1,VLOOKUP((BT$3-$C47+1)/$D47,Profile!$B$2:$C$250,2)*($E47-$G46)-(IF(BS$3&gt;=$C47,IF(BS$3&lt;=$C47+$D47-1,VLOOKUP((BS$3-$C47+1)/$D47,Profile!$B$2:$C$250,2)*($E47-$G46),0),0)),0),0)</f>
        <v>0</v>
      </c>
    </row>
    <row r="48" spans="1:72">
      <c r="A48" s="131"/>
      <c r="C48" s="131"/>
      <c r="D48" s="153"/>
      <c r="E48" s="149"/>
      <c r="F48" s="142" t="s">
        <v>31</v>
      </c>
      <c r="G48" s="148">
        <f>SUM(H48:GA48)</f>
        <v>0</v>
      </c>
      <c r="H48" s="148">
        <f t="shared" ref="H48:AM48" si="34">+H46+H47</f>
        <v>0</v>
      </c>
      <c r="I48" s="148">
        <f t="shared" si="34"/>
        <v>0</v>
      </c>
      <c r="J48" s="148">
        <f t="shared" si="34"/>
        <v>0</v>
      </c>
      <c r="K48" s="148">
        <f t="shared" si="34"/>
        <v>0</v>
      </c>
      <c r="L48" s="148">
        <f t="shared" si="34"/>
        <v>0</v>
      </c>
      <c r="M48" s="148">
        <f t="shared" si="34"/>
        <v>0</v>
      </c>
      <c r="N48" s="148">
        <f t="shared" si="34"/>
        <v>0</v>
      </c>
      <c r="O48" s="148">
        <f t="shared" si="34"/>
        <v>0</v>
      </c>
      <c r="P48" s="148">
        <f t="shared" si="34"/>
        <v>0</v>
      </c>
      <c r="Q48" s="148">
        <f t="shared" si="34"/>
        <v>0</v>
      </c>
      <c r="R48" s="148">
        <f t="shared" si="34"/>
        <v>0</v>
      </c>
      <c r="S48" s="148">
        <f t="shared" si="34"/>
        <v>0</v>
      </c>
      <c r="T48" s="148">
        <f t="shared" si="34"/>
        <v>0</v>
      </c>
      <c r="U48" s="148">
        <f t="shared" si="34"/>
        <v>0</v>
      </c>
      <c r="V48" s="148">
        <f t="shared" si="34"/>
        <v>0</v>
      </c>
      <c r="W48" s="148">
        <f t="shared" si="34"/>
        <v>0</v>
      </c>
      <c r="X48" s="148">
        <f t="shared" si="34"/>
        <v>0</v>
      </c>
      <c r="Y48" s="148">
        <f t="shared" si="34"/>
        <v>0</v>
      </c>
      <c r="Z48" s="148">
        <f t="shared" si="34"/>
        <v>0</v>
      </c>
      <c r="AA48" s="148">
        <f t="shared" si="34"/>
        <v>0</v>
      </c>
      <c r="AB48" s="148">
        <f t="shared" si="34"/>
        <v>0</v>
      </c>
      <c r="AC48" s="148">
        <f t="shared" si="34"/>
        <v>0</v>
      </c>
      <c r="AD48" s="148">
        <f t="shared" si="34"/>
        <v>0</v>
      </c>
      <c r="AE48" s="148">
        <f t="shared" si="34"/>
        <v>0</v>
      </c>
      <c r="AF48" s="148">
        <f t="shared" si="34"/>
        <v>0</v>
      </c>
      <c r="AG48" s="148">
        <f t="shared" si="34"/>
        <v>0</v>
      </c>
      <c r="AH48" s="148">
        <f t="shared" si="34"/>
        <v>0</v>
      </c>
      <c r="AI48" s="148">
        <f t="shared" si="34"/>
        <v>0</v>
      </c>
      <c r="AJ48" s="148">
        <f t="shared" si="34"/>
        <v>0</v>
      </c>
      <c r="AK48" s="148">
        <f t="shared" si="34"/>
        <v>0</v>
      </c>
      <c r="AL48" s="148">
        <f t="shared" si="34"/>
        <v>0</v>
      </c>
      <c r="AM48" s="148">
        <f t="shared" si="34"/>
        <v>0</v>
      </c>
      <c r="AN48" s="148">
        <f t="shared" ref="AN48:BS48" si="35">+AN46+AN47</f>
        <v>0</v>
      </c>
      <c r="AO48" s="148">
        <f t="shared" si="35"/>
        <v>0</v>
      </c>
      <c r="AP48" s="148">
        <f t="shared" si="35"/>
        <v>0</v>
      </c>
      <c r="AQ48" s="148">
        <f t="shared" si="35"/>
        <v>0</v>
      </c>
      <c r="AR48" s="148">
        <f t="shared" si="35"/>
        <v>0</v>
      </c>
      <c r="AS48" s="148">
        <f t="shared" si="35"/>
        <v>0</v>
      </c>
      <c r="AT48" s="148">
        <f t="shared" si="35"/>
        <v>0</v>
      </c>
      <c r="AU48" s="148">
        <f t="shared" si="35"/>
        <v>0</v>
      </c>
      <c r="AV48" s="148">
        <f t="shared" si="35"/>
        <v>0</v>
      </c>
      <c r="AW48" s="148">
        <f t="shared" si="35"/>
        <v>0</v>
      </c>
      <c r="AX48" s="148">
        <f t="shared" si="35"/>
        <v>0</v>
      </c>
      <c r="AY48" s="148">
        <f t="shared" si="35"/>
        <v>0</v>
      </c>
      <c r="AZ48" s="148">
        <f t="shared" si="35"/>
        <v>0</v>
      </c>
      <c r="BA48" s="148">
        <f t="shared" si="35"/>
        <v>0</v>
      </c>
      <c r="BB48" s="148">
        <f t="shared" si="35"/>
        <v>0</v>
      </c>
      <c r="BC48" s="148">
        <f t="shared" si="35"/>
        <v>0</v>
      </c>
      <c r="BD48" s="148">
        <f t="shared" si="35"/>
        <v>0</v>
      </c>
      <c r="BE48" s="148">
        <f t="shared" si="35"/>
        <v>0</v>
      </c>
      <c r="BF48" s="148">
        <f t="shared" si="35"/>
        <v>0</v>
      </c>
      <c r="BG48" s="148">
        <f t="shared" si="35"/>
        <v>0</v>
      </c>
      <c r="BH48" s="148">
        <f t="shared" si="35"/>
        <v>0</v>
      </c>
      <c r="BI48" s="148">
        <f t="shared" si="35"/>
        <v>0</v>
      </c>
      <c r="BJ48" s="148">
        <f t="shared" si="35"/>
        <v>0</v>
      </c>
      <c r="BK48" s="148">
        <f t="shared" si="35"/>
        <v>0</v>
      </c>
      <c r="BL48" s="148">
        <f t="shared" si="35"/>
        <v>0</v>
      </c>
      <c r="BM48" s="148">
        <f t="shared" si="35"/>
        <v>0</v>
      </c>
      <c r="BN48" s="148">
        <f t="shared" si="35"/>
        <v>0</v>
      </c>
      <c r="BO48" s="148">
        <f t="shared" si="35"/>
        <v>0</v>
      </c>
      <c r="BP48" s="148">
        <f t="shared" si="35"/>
        <v>0</v>
      </c>
      <c r="BQ48" s="148">
        <f t="shared" si="35"/>
        <v>0</v>
      </c>
      <c r="BR48" s="148">
        <f t="shared" si="35"/>
        <v>0</v>
      </c>
      <c r="BS48" s="148">
        <f t="shared" si="35"/>
        <v>0</v>
      </c>
      <c r="BT48" s="148">
        <f>+BT46+BT47</f>
        <v>0</v>
      </c>
    </row>
    <row r="49" spans="1:72">
      <c r="A49" s="131"/>
      <c r="C49" s="131"/>
      <c r="D49" s="149"/>
      <c r="F49" s="142" t="s">
        <v>36</v>
      </c>
      <c r="G49" s="148"/>
      <c r="H49" s="148">
        <f>+H48</f>
        <v>0</v>
      </c>
      <c r="I49" s="148">
        <f t="shared" ref="I49:AN49" si="36">+I48+H49</f>
        <v>0</v>
      </c>
      <c r="J49" s="148">
        <f t="shared" si="36"/>
        <v>0</v>
      </c>
      <c r="K49" s="148">
        <f t="shared" si="36"/>
        <v>0</v>
      </c>
      <c r="L49" s="148">
        <f t="shared" si="36"/>
        <v>0</v>
      </c>
      <c r="M49" s="148">
        <f t="shared" si="36"/>
        <v>0</v>
      </c>
      <c r="N49" s="148">
        <f t="shared" si="36"/>
        <v>0</v>
      </c>
      <c r="O49" s="148">
        <f t="shared" si="36"/>
        <v>0</v>
      </c>
      <c r="P49" s="148">
        <f t="shared" si="36"/>
        <v>0</v>
      </c>
      <c r="Q49" s="148">
        <f t="shared" si="36"/>
        <v>0</v>
      </c>
      <c r="R49" s="148">
        <f t="shared" si="36"/>
        <v>0</v>
      </c>
      <c r="S49" s="148">
        <f t="shared" si="36"/>
        <v>0</v>
      </c>
      <c r="T49" s="148">
        <f t="shared" si="36"/>
        <v>0</v>
      </c>
      <c r="U49" s="148">
        <f t="shared" si="36"/>
        <v>0</v>
      </c>
      <c r="V49" s="148">
        <f t="shared" si="36"/>
        <v>0</v>
      </c>
      <c r="W49" s="148">
        <f t="shared" si="36"/>
        <v>0</v>
      </c>
      <c r="X49" s="148">
        <f t="shared" si="36"/>
        <v>0</v>
      </c>
      <c r="Y49" s="148">
        <f t="shared" si="36"/>
        <v>0</v>
      </c>
      <c r="Z49" s="148">
        <f t="shared" si="36"/>
        <v>0</v>
      </c>
      <c r="AA49" s="148">
        <f t="shared" si="36"/>
        <v>0</v>
      </c>
      <c r="AB49" s="148">
        <f t="shared" si="36"/>
        <v>0</v>
      </c>
      <c r="AC49" s="148">
        <f t="shared" si="36"/>
        <v>0</v>
      </c>
      <c r="AD49" s="148">
        <f t="shared" si="36"/>
        <v>0</v>
      </c>
      <c r="AE49" s="148">
        <f t="shared" si="36"/>
        <v>0</v>
      </c>
      <c r="AF49" s="148">
        <f t="shared" si="36"/>
        <v>0</v>
      </c>
      <c r="AG49" s="148">
        <f t="shared" si="36"/>
        <v>0</v>
      </c>
      <c r="AH49" s="148">
        <f t="shared" si="36"/>
        <v>0</v>
      </c>
      <c r="AI49" s="148">
        <f t="shared" si="36"/>
        <v>0</v>
      </c>
      <c r="AJ49" s="148">
        <f t="shared" si="36"/>
        <v>0</v>
      </c>
      <c r="AK49" s="148">
        <f t="shared" si="36"/>
        <v>0</v>
      </c>
      <c r="AL49" s="148">
        <f t="shared" si="36"/>
        <v>0</v>
      </c>
      <c r="AM49" s="148">
        <f t="shared" si="36"/>
        <v>0</v>
      </c>
      <c r="AN49" s="148">
        <f t="shared" si="36"/>
        <v>0</v>
      </c>
      <c r="AO49" s="148">
        <f t="shared" ref="AO49:BT49" si="37">+AO48+AN49</f>
        <v>0</v>
      </c>
      <c r="AP49" s="148">
        <f t="shared" si="37"/>
        <v>0</v>
      </c>
      <c r="AQ49" s="148">
        <f t="shared" si="37"/>
        <v>0</v>
      </c>
      <c r="AR49" s="148">
        <f t="shared" si="37"/>
        <v>0</v>
      </c>
      <c r="AS49" s="148">
        <f t="shared" si="37"/>
        <v>0</v>
      </c>
      <c r="AT49" s="148">
        <f t="shared" si="37"/>
        <v>0</v>
      </c>
      <c r="AU49" s="148">
        <f t="shared" si="37"/>
        <v>0</v>
      </c>
      <c r="AV49" s="148">
        <f t="shared" si="37"/>
        <v>0</v>
      </c>
      <c r="AW49" s="148">
        <f t="shared" si="37"/>
        <v>0</v>
      </c>
      <c r="AX49" s="148">
        <f t="shared" si="37"/>
        <v>0</v>
      </c>
      <c r="AY49" s="148">
        <f t="shared" si="37"/>
        <v>0</v>
      </c>
      <c r="AZ49" s="148">
        <f t="shared" si="37"/>
        <v>0</v>
      </c>
      <c r="BA49" s="148">
        <f t="shared" si="37"/>
        <v>0</v>
      </c>
      <c r="BB49" s="148">
        <f t="shared" si="37"/>
        <v>0</v>
      </c>
      <c r="BC49" s="148">
        <f t="shared" si="37"/>
        <v>0</v>
      </c>
      <c r="BD49" s="148">
        <f t="shared" si="37"/>
        <v>0</v>
      </c>
      <c r="BE49" s="148">
        <f t="shared" si="37"/>
        <v>0</v>
      </c>
      <c r="BF49" s="148">
        <f t="shared" si="37"/>
        <v>0</v>
      </c>
      <c r="BG49" s="148">
        <f t="shared" si="37"/>
        <v>0</v>
      </c>
      <c r="BH49" s="148">
        <f t="shared" si="37"/>
        <v>0</v>
      </c>
      <c r="BI49" s="148">
        <f t="shared" si="37"/>
        <v>0</v>
      </c>
      <c r="BJ49" s="148">
        <f t="shared" si="37"/>
        <v>0</v>
      </c>
      <c r="BK49" s="148">
        <f t="shared" si="37"/>
        <v>0</v>
      </c>
      <c r="BL49" s="148">
        <f t="shared" si="37"/>
        <v>0</v>
      </c>
      <c r="BM49" s="148">
        <f t="shared" si="37"/>
        <v>0</v>
      </c>
      <c r="BN49" s="148">
        <f t="shared" si="37"/>
        <v>0</v>
      </c>
      <c r="BO49" s="148">
        <f t="shared" si="37"/>
        <v>0</v>
      </c>
      <c r="BP49" s="148">
        <f t="shared" si="37"/>
        <v>0</v>
      </c>
      <c r="BQ49" s="148">
        <f t="shared" si="37"/>
        <v>0</v>
      </c>
      <c r="BR49" s="148">
        <f t="shared" si="37"/>
        <v>0</v>
      </c>
      <c r="BS49" s="148">
        <f t="shared" si="37"/>
        <v>0</v>
      </c>
      <c r="BT49" s="148">
        <f t="shared" si="37"/>
        <v>0</v>
      </c>
    </row>
    <row r="50" spans="1:72" ht="1.9" customHeight="1">
      <c r="A50" s="131"/>
      <c r="C50" s="131"/>
      <c r="E50" s="149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</row>
    <row r="51" spans="1:72" s="155" customFormat="1" ht="15.75" customHeight="1">
      <c r="A51" s="131">
        <v>10</v>
      </c>
      <c r="B51" s="145" t="s">
        <v>45</v>
      </c>
      <c r="C51" s="131"/>
      <c r="D51" s="131"/>
      <c r="E51" s="149"/>
      <c r="F51" s="156" t="s">
        <v>34</v>
      </c>
      <c r="G51" s="148">
        <f>SUM(H51:GA51)</f>
        <v>0</v>
      </c>
      <c r="H51" s="157"/>
      <c r="I51" s="157"/>
      <c r="J51" s="157"/>
      <c r="K51" s="157"/>
      <c r="L51" s="157">
        <v>0</v>
      </c>
      <c r="M51" s="157"/>
      <c r="N51" s="157">
        <v>0</v>
      </c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9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</row>
    <row r="52" spans="1:72">
      <c r="A52" s="131"/>
      <c r="C52" s="150"/>
      <c r="D52" s="151"/>
      <c r="E52" s="152"/>
      <c r="F52" s="142" t="s">
        <v>35</v>
      </c>
      <c r="G52" s="148">
        <f>SUM(H52:GA52)</f>
        <v>0</v>
      </c>
      <c r="H52" s="148">
        <f>IF(H$3&gt;=$C52,IF(H$3&lt;=$C52+$D52-1,VLOOKUP((H$3-$C52+1)/$D52,Profile!$B$2:$C$250,2)*($E52-$G51)-(IF(G$3&gt;=$C52,IF(G$3&lt;=$C52+$D52-1,VLOOKUP((G$3-$C52+1)/$D52,Profile!$B$2:$C$250,2)*($E52-$G51),0),0)),0),0)</f>
        <v>0</v>
      </c>
      <c r="I52" s="148">
        <f>IF(I$3&gt;=$C52,IF(I$3&lt;=$C52+$D52-1,VLOOKUP((I$3-$C52+1)/$D52,Profile!$B$2:$C$250,2)*($E52-$G51)-(IF(H$3&gt;=$C52,IF(H$3&lt;=$C52+$D52-1,VLOOKUP((H$3-$C52+1)/$D52,Profile!$B$2:$C$250,2)*($E52-$G51),0),0)),0),0)</f>
        <v>0</v>
      </c>
      <c r="J52" s="148">
        <f>IF(J$3&gt;=$C52,IF(J$3&lt;=$C52+$D52-1,VLOOKUP((J$3-$C52+1)/$D52,Profile!$B$2:$C$250,2)*($E52-$G51)-(IF(I$3&gt;=$C52,IF(I$3&lt;=$C52+$D52-1,VLOOKUP((I$3-$C52+1)/$D52,Profile!$B$2:$C$250,2)*($E52-$G51),0),0)),0),0)</f>
        <v>0</v>
      </c>
      <c r="K52" s="148">
        <f>IF(K$3&gt;=$C52,IF(K$3&lt;=$C52+$D52-1,VLOOKUP((K$3-$C52+1)/$D52,Profile!$B$2:$C$250,2)*($E52-$G51)-(IF(J$3&gt;=$C52,IF(J$3&lt;=$C52+$D52-1,VLOOKUP((J$3-$C52+1)/$D52,Profile!$B$2:$C$250,2)*($E52-$G51),0),0)),0),0)</f>
        <v>0</v>
      </c>
      <c r="L52" s="148">
        <f>IF(L$3&gt;=$C52,IF(L$3&lt;=$C52+$D52-1,VLOOKUP((L$3-$C52+1)/$D52,Profile!$B$2:$C$250,2)*($E52-$G51)-(IF(K$3&gt;=$C52,IF(K$3&lt;=$C52+$D52-1,VLOOKUP((K$3-$C52+1)/$D52,Profile!$B$2:$C$250,2)*($E52-$G51),0),0)),0),0)</f>
        <v>0</v>
      </c>
      <c r="M52" s="148">
        <f>IF(M$3&gt;=$C52,IF(M$3&lt;=$C52+$D52-1,VLOOKUP((M$3-$C52+1)/$D52,Profile!$B$2:$C$250,2)*($E52-$G51)-(IF(L$3&gt;=$C52,IF(L$3&lt;=$C52+$D52-1,VLOOKUP((L$3-$C52+1)/$D52,Profile!$B$2:$C$250,2)*($E52-$G51),0),0)),0),0)</f>
        <v>0</v>
      </c>
      <c r="N52" s="148">
        <f>IF(N$3&gt;=$C52,IF(N$3&lt;=$C52+$D52-1,VLOOKUP((N$3-$C52+1)/$D52,Profile!$B$2:$C$250,2)*($E52-$G51)-(IF(M$3&gt;=$C52,IF(M$3&lt;=$C52+$D52-1,VLOOKUP((M$3-$C52+1)/$D52,Profile!$B$2:$C$250,2)*($E52-$G51),0),0)),0),0)</f>
        <v>0</v>
      </c>
      <c r="O52" s="148">
        <f>IF(O$3&gt;=$C52,IF(O$3&lt;=$C52+$D52-1,VLOOKUP((O$3-$C52+1)/$D52,Profile!$B$2:$C$250,2)*($E52-$G51)-(IF(N$3&gt;=$C52,IF(N$3&lt;=$C52+$D52-1,VLOOKUP((N$3-$C52+1)/$D52,Profile!$B$2:$C$250,2)*($E52-$G51),0),0)),0),0)</f>
        <v>0</v>
      </c>
      <c r="P52" s="148">
        <f>IF(P$3&gt;=$C52,IF(P$3&lt;=$C52+$D52-1,VLOOKUP((P$3-$C52+1)/$D52,Profile!$B$2:$C$250,2)*($E52-$G51)-(IF(O$3&gt;=$C52,IF(O$3&lt;=$C52+$D52-1,VLOOKUP((O$3-$C52+1)/$D52,Profile!$B$2:$C$250,2)*($E52-$G51),0),0)),0),0)</f>
        <v>0</v>
      </c>
      <c r="Q52" s="148">
        <f>IF(Q$3&gt;=$C52,IF(Q$3&lt;=$C52+$D52-1,VLOOKUP((Q$3-$C52+1)/$D52,Profile!$B$2:$C$250,2)*($E52-$G51)-(IF(P$3&gt;=$C52,IF(P$3&lt;=$C52+$D52-1,VLOOKUP((P$3-$C52+1)/$D52,Profile!$B$2:$C$250,2)*($E52-$G51),0),0)),0),0)</f>
        <v>0</v>
      </c>
      <c r="R52" s="148">
        <f>IF(R$3&gt;=$C52,IF(R$3&lt;=$C52+$D52-1,VLOOKUP((R$3-$C52+1)/$D52,Profile!$B$2:$C$250,2)*($E52-$G51)-(IF(Q$3&gt;=$C52,IF(Q$3&lt;=$C52+$D52-1,VLOOKUP((Q$3-$C52+1)/$D52,Profile!$B$2:$C$250,2)*($E52-$G51),0),0)),0),0)</f>
        <v>0</v>
      </c>
      <c r="S52" s="148">
        <f>IF(S$3&gt;=$C52,IF(S$3&lt;=$C52+$D52-1,VLOOKUP((S$3-$C52+1)/$D52,Profile!$B$2:$C$250,2)*($E52-$G51)-(IF(R$3&gt;=$C52,IF(R$3&lt;=$C52+$D52-1,VLOOKUP((R$3-$C52+1)/$D52,Profile!$B$2:$C$250,2)*($E52-$G51),0),0)),0),0)</f>
        <v>0</v>
      </c>
      <c r="T52" s="148">
        <f>IF(T$3&gt;=$C52,IF(T$3&lt;=$C52+$D52-1,VLOOKUP((T$3-$C52+1)/$D52,Profile!$B$2:$C$250,2)*($E52-$G51)-(IF(S$3&gt;=$C52,IF(S$3&lt;=$C52+$D52-1,VLOOKUP((S$3-$C52+1)/$D52,Profile!$B$2:$C$250,2)*($E52-$G51),0),0)),0),0)</f>
        <v>0</v>
      </c>
      <c r="U52" s="148">
        <f>IF(U$3&gt;=$C52,IF(U$3&lt;=$C52+$D52-1,VLOOKUP((U$3-$C52+1)/$D52,Profile!$B$2:$C$250,2)*($E52-$G51)-(IF(T$3&gt;=$C52,IF(T$3&lt;=$C52+$D52-1,VLOOKUP((T$3-$C52+1)/$D52,Profile!$B$2:$C$250,2)*($E52-$G51),0),0)),0),0)</f>
        <v>0</v>
      </c>
      <c r="V52" s="148">
        <f>IF(V$3&gt;=$C52,IF(V$3&lt;=$C52+$D52-1,VLOOKUP((V$3-$C52+1)/$D52,Profile!$B$2:$C$250,2)*($E52-$G51)-(IF(U$3&gt;=$C52,IF(U$3&lt;=$C52+$D52-1,VLOOKUP((U$3-$C52+1)/$D52,Profile!$B$2:$C$250,2)*($E52-$G51),0),0)),0),0)</f>
        <v>0</v>
      </c>
      <c r="W52" s="148">
        <f>IF(W$3&gt;=$C52,IF(W$3&lt;=$C52+$D52-1,VLOOKUP((W$3-$C52+1)/$D52,Profile!$B$2:$C$250,2)*($E52-$G51)-(IF(V$3&gt;=$C52,IF(V$3&lt;=$C52+$D52-1,VLOOKUP((V$3-$C52+1)/$D52,Profile!$B$2:$C$250,2)*($E52-$G51),0),0)),0),0)</f>
        <v>0</v>
      </c>
      <c r="X52" s="148">
        <f>IF(X$3&gt;=$C52,IF(X$3&lt;=$C52+$D52-1,VLOOKUP((X$3-$C52+1)/$D52,Profile!$B$2:$C$250,2)*($E52-$G51)-(IF(W$3&gt;=$C52,IF(W$3&lt;=$C52+$D52-1,VLOOKUP((W$3-$C52+1)/$D52,Profile!$B$2:$C$250,2)*($E52-$G51),0),0)),0),0)</f>
        <v>0</v>
      </c>
      <c r="Y52" s="148">
        <f>IF(Y$3&gt;=$C52,IF(Y$3&lt;=$C52+$D52-1,VLOOKUP((Y$3-$C52+1)/$D52,Profile!$B$2:$C$250,2)*($E52-$G51)-(IF(X$3&gt;=$C52,IF(X$3&lt;=$C52+$D52-1,VLOOKUP((X$3-$C52+1)/$D52,Profile!$B$2:$C$250,2)*($E52-$G51),0),0)),0),0)</f>
        <v>0</v>
      </c>
      <c r="Z52" s="148">
        <f>IF(Z$3&gt;=$C52,IF(Z$3&lt;=$C52+$D52-1,VLOOKUP((Z$3-$C52+1)/$D52,Profile!$B$2:$C$250,2)*($E52-$G51)-(IF(Y$3&gt;=$C52,IF(Y$3&lt;=$C52+$D52-1,VLOOKUP((Y$3-$C52+1)/$D52,Profile!$B$2:$C$250,2)*($E52-$G51),0),0)),0),0)</f>
        <v>0</v>
      </c>
      <c r="AA52" s="148">
        <f>IF(AA$3&gt;=$C52,IF(AA$3&lt;=$C52+$D52-1,VLOOKUP((AA$3-$C52+1)/$D52,Profile!$B$2:$C$250,2)*($E52-$G51)-(IF(Z$3&gt;=$C52,IF(Z$3&lt;=$C52+$D52-1,VLOOKUP((Z$3-$C52+1)/$D52,Profile!$B$2:$C$250,2)*($E52-$G51),0),0)),0),0)</f>
        <v>0</v>
      </c>
      <c r="AB52" s="148">
        <f>IF(AB$3&gt;=$C52,IF(AB$3&lt;=$C52+$D52-1,VLOOKUP((AB$3-$C52+1)/$D52,Profile!$B$2:$C$250,2)*($E52-$G51)-(IF(AA$3&gt;=$C52,IF(AA$3&lt;=$C52+$D52-1,VLOOKUP((AA$3-$C52+1)/$D52,Profile!$B$2:$C$250,2)*($E52-$G51),0),0)),0),0)</f>
        <v>0</v>
      </c>
      <c r="AC52" s="148">
        <f>IF(AC$3&gt;=$C52,IF(AC$3&lt;=$C52+$D52-1,VLOOKUP((AC$3-$C52+1)/$D52,Profile!$B$2:$C$250,2)*($E52-$G51)-(IF(AB$3&gt;=$C52,IF(AB$3&lt;=$C52+$D52-1,VLOOKUP((AB$3-$C52+1)/$D52,Profile!$B$2:$C$250,2)*($E52-$G51),0),0)),0),0)</f>
        <v>0</v>
      </c>
      <c r="AD52" s="148">
        <f>IF(AD$3&gt;=$C52,IF(AD$3&lt;=$C52+$D52-1,VLOOKUP((AD$3-$C52+1)/$D52,Profile!$B$2:$C$250,2)*($E52-$G51)-(IF(AC$3&gt;=$C52,IF(AC$3&lt;=$C52+$D52-1,VLOOKUP((AC$3-$C52+1)/$D52,Profile!$B$2:$C$250,2)*($E52-$G51),0),0)),0),0)</f>
        <v>0</v>
      </c>
      <c r="AE52" s="148">
        <f>IF(AE$3&gt;=$C52,IF(AE$3&lt;=$C52+$D52-1,VLOOKUP((AE$3-$C52+1)/$D52,Profile!$B$2:$C$250,2)*($E52-$G51)-(IF(AD$3&gt;=$C52,IF(AD$3&lt;=$C52+$D52-1,VLOOKUP((AD$3-$C52+1)/$D52,Profile!$B$2:$C$250,2)*($E52-$G51),0),0)),0),0)</f>
        <v>0</v>
      </c>
      <c r="AF52" s="148">
        <f>IF(AF$3&gt;=$C52,IF(AF$3&lt;=$C52+$D52-1,VLOOKUP((AF$3-$C52+1)/$D52,Profile!$B$2:$C$250,2)*($E52-$G51)-(IF(AE$3&gt;=$C52,IF(AE$3&lt;=$C52+$D52-1,VLOOKUP((AE$3-$C52+1)/$D52,Profile!$B$2:$C$250,2)*($E52-$G51),0),0)),0),0)</f>
        <v>0</v>
      </c>
      <c r="AG52" s="148">
        <f>IF(AG$3&gt;=$C52,IF(AG$3&lt;=$C52+$D52-1,VLOOKUP((AG$3-$C52+1)/$D52,Profile!$B$2:$C$250,2)*($E52-$G51)-(IF(AF$3&gt;=$C52,IF(AF$3&lt;=$C52+$D52-1,VLOOKUP((AF$3-$C52+1)/$D52,Profile!$B$2:$C$250,2)*($E52-$G51),0),0)),0),0)</f>
        <v>0</v>
      </c>
      <c r="AH52" s="148">
        <f>IF(AH$3&gt;=$C52,IF(AH$3&lt;=$C52+$D52-1,VLOOKUP((AH$3-$C52+1)/$D52,Profile!$B$2:$C$250,2)*($E52-$G51)-(IF(AG$3&gt;=$C52,IF(AG$3&lt;=$C52+$D52-1,VLOOKUP((AG$3-$C52+1)/$D52,Profile!$B$2:$C$250,2)*($E52-$G51),0),0)),0),0)</f>
        <v>0</v>
      </c>
      <c r="AI52" s="148">
        <f>IF(AI$3&gt;=$C52,IF(AI$3&lt;=$C52+$D52-1,VLOOKUP((AI$3-$C52+1)/$D52,Profile!$B$2:$C$250,2)*($E52-$G51)-(IF(AH$3&gt;=$C52,IF(AH$3&lt;=$C52+$D52-1,VLOOKUP((AH$3-$C52+1)/$D52,Profile!$B$2:$C$250,2)*($E52-$G51),0),0)),0),0)</f>
        <v>0</v>
      </c>
      <c r="AJ52" s="148">
        <f>IF(AJ$3&gt;=$C52,IF(AJ$3&lt;=$C52+$D52-1,VLOOKUP((AJ$3-$C52+1)/$D52,Profile!$B$2:$C$250,2)*($E52-$G51)-(IF(AI$3&gt;=$C52,IF(AI$3&lt;=$C52+$D52-1,VLOOKUP((AI$3-$C52+1)/$D52,Profile!$B$2:$C$250,2)*($E52-$G51),0),0)),0),0)</f>
        <v>0</v>
      </c>
      <c r="AK52" s="148">
        <f>IF(AK$3&gt;=$C52,IF(AK$3&lt;=$C52+$D52-1,VLOOKUP((AK$3-$C52+1)/$D52,Profile!$B$2:$C$250,2)*($E52-$G51)-(IF(AJ$3&gt;=$C52,IF(AJ$3&lt;=$C52+$D52-1,VLOOKUP((AJ$3-$C52+1)/$D52,Profile!$B$2:$C$250,2)*($E52-$G51),0),0)),0),0)</f>
        <v>0</v>
      </c>
      <c r="AL52" s="148">
        <f>IF(AL$3&gt;=$C52,IF(AL$3&lt;=$C52+$D52-1,VLOOKUP((AL$3-$C52+1)/$D52,Profile!$B$2:$C$250,2)*($E52-$G51)-(IF(AK$3&gt;=$C52,IF(AK$3&lt;=$C52+$D52-1,VLOOKUP((AK$3-$C52+1)/$D52,Profile!$B$2:$C$250,2)*($E52-$G51),0),0)),0),0)</f>
        <v>0</v>
      </c>
      <c r="AM52" s="148">
        <f>IF(AM$3&gt;=$C52,IF(AM$3&lt;=$C52+$D52-1,VLOOKUP((AM$3-$C52+1)/$D52,Profile!$B$2:$C$250,2)*($E52-$G51)-(IF(AL$3&gt;=$C52,IF(AL$3&lt;=$C52+$D52-1,VLOOKUP((AL$3-$C52+1)/$D52,Profile!$B$2:$C$250,2)*($E52-$G51),0),0)),0),0)</f>
        <v>0</v>
      </c>
      <c r="AN52" s="148">
        <f>IF(AN$3&gt;=$C52,IF(AN$3&lt;=$C52+$D52-1,VLOOKUP((AN$3-$C52+1)/$D52,Profile!$B$2:$C$250,2)*($E52-$G51)-(IF(AM$3&gt;=$C52,IF(AM$3&lt;=$C52+$D52-1,VLOOKUP((AM$3-$C52+1)/$D52,Profile!$B$2:$C$250,2)*($E52-$G51),0),0)),0),0)</f>
        <v>0</v>
      </c>
      <c r="AO52" s="148">
        <f>IF(AO$3&gt;=$C52,IF(AO$3&lt;=$C52+$D52-1,VLOOKUP((AO$3-$C52+1)/$D52,Profile!$B$2:$C$250,2)*($E52-$G51)-(IF(AN$3&gt;=$C52,IF(AN$3&lt;=$C52+$D52-1,VLOOKUP((AN$3-$C52+1)/$D52,Profile!$B$2:$C$250,2)*($E52-$G51),0),0)),0),0)</f>
        <v>0</v>
      </c>
      <c r="AP52" s="148">
        <f>IF(AP$3&gt;=$C52,IF(AP$3&lt;=$C52+$D52-1,VLOOKUP((AP$3-$C52+1)/$D52,Profile!$B$2:$C$250,2)*($E52-$G51)-(IF(AO$3&gt;=$C52,IF(AO$3&lt;=$C52+$D52-1,VLOOKUP((AO$3-$C52+1)/$D52,Profile!$B$2:$C$250,2)*($E52-$G51),0),0)),0),0)</f>
        <v>0</v>
      </c>
      <c r="AQ52" s="148">
        <f>IF(AQ$3&gt;=$C52,IF(AQ$3&lt;=$C52+$D52-1,VLOOKUP((AQ$3-$C52+1)/$D52,Profile!$B$2:$C$250,2)*($E52-$G51)-(IF(AP$3&gt;=$C52,IF(AP$3&lt;=$C52+$D52-1,VLOOKUP((AP$3-$C52+1)/$D52,Profile!$B$2:$C$250,2)*($E52-$G51),0),0)),0),0)</f>
        <v>0</v>
      </c>
      <c r="AR52" s="148">
        <f>IF(AR$3&gt;=$C52,IF(AR$3&lt;=$C52+$D52-1,VLOOKUP((AR$3-$C52+1)/$D52,Profile!$B$2:$C$250,2)*($E52-$G51)-(IF(AQ$3&gt;=$C52,IF(AQ$3&lt;=$C52+$D52-1,VLOOKUP((AQ$3-$C52+1)/$D52,Profile!$B$2:$C$250,2)*($E52-$G51),0),0)),0),0)</f>
        <v>0</v>
      </c>
      <c r="AS52" s="148">
        <f>IF(AS$3&gt;=$C52,IF(AS$3&lt;=$C52+$D52-1,VLOOKUP((AS$3-$C52+1)/$D52,Profile!$B$2:$C$250,2)*($E52-$G51)-(IF(AR$3&gt;=$C52,IF(AR$3&lt;=$C52+$D52-1,VLOOKUP((AR$3-$C52+1)/$D52,Profile!$B$2:$C$250,2)*($E52-$G51),0),0)),0),0)</f>
        <v>0</v>
      </c>
      <c r="AT52" s="148">
        <f>IF(AT$3&gt;=$C52,IF(AT$3&lt;=$C52+$D52-1,VLOOKUP((AT$3-$C52+1)/$D52,Profile!$B$2:$C$250,2)*($E52-$G51)-(IF(AS$3&gt;=$C52,IF(AS$3&lt;=$C52+$D52-1,VLOOKUP((AS$3-$C52+1)/$D52,Profile!$B$2:$C$250,2)*($E52-$G51),0),0)),0),0)</f>
        <v>0</v>
      </c>
      <c r="AU52" s="148">
        <f>IF(AU$3&gt;=$C52,IF(AU$3&lt;=$C52+$D52-1,VLOOKUP((AU$3-$C52+1)/$D52,Profile!$B$2:$C$250,2)*($E52-$G51)-(IF(AT$3&gt;=$C52,IF(AT$3&lt;=$C52+$D52-1,VLOOKUP((AT$3-$C52+1)/$D52,Profile!$B$2:$C$250,2)*($E52-$G51),0),0)),0),0)</f>
        <v>0</v>
      </c>
      <c r="AV52" s="148">
        <f>IF(AV$3&gt;=$C52,IF(AV$3&lt;=$C52+$D52-1,VLOOKUP((AV$3-$C52+1)/$D52,Profile!$B$2:$C$250,2)*($E52-$G51)-(IF(AU$3&gt;=$C52,IF(AU$3&lt;=$C52+$D52-1,VLOOKUP((AU$3-$C52+1)/$D52,Profile!$B$2:$C$250,2)*($E52-$G51),0),0)),0),0)</f>
        <v>0</v>
      </c>
      <c r="AW52" s="148">
        <f>IF(AW$3&gt;=$C52,IF(AW$3&lt;=$C52+$D52-1,VLOOKUP((AW$3-$C52+1)/$D52,Profile!$B$2:$C$250,2)*($E52-$G51)-(IF(AV$3&gt;=$C52,IF(AV$3&lt;=$C52+$D52-1,VLOOKUP((AV$3-$C52+1)/$D52,Profile!$B$2:$C$250,2)*($E52-$G51),0),0)),0),0)</f>
        <v>0</v>
      </c>
      <c r="AX52" s="148">
        <f>IF(AX$3&gt;=$C52,IF(AX$3&lt;=$C52+$D52-1,VLOOKUP((AX$3-$C52+1)/$D52,Profile!$B$2:$C$250,2)*($E52-$G51)-(IF(AW$3&gt;=$C52,IF(AW$3&lt;=$C52+$D52-1,VLOOKUP((AW$3-$C52+1)/$D52,Profile!$B$2:$C$250,2)*($E52-$G51),0),0)),0),0)</f>
        <v>0</v>
      </c>
      <c r="AY52" s="148">
        <f>IF(AY$3&gt;=$C52,IF(AY$3&lt;=$C52+$D52-1,VLOOKUP((AY$3-$C52+1)/$D52,Profile!$B$2:$C$250,2)*($E52-$G51)-(IF(AX$3&gt;=$C52,IF(AX$3&lt;=$C52+$D52-1,VLOOKUP((AX$3-$C52+1)/$D52,Profile!$B$2:$C$250,2)*($E52-$G51),0),0)),0),0)</f>
        <v>0</v>
      </c>
      <c r="AZ52" s="148">
        <f>IF(AZ$3&gt;=$C52,IF(AZ$3&lt;=$C52+$D52-1,VLOOKUP((AZ$3-$C52+1)/$D52,Profile!$B$2:$C$250,2)*($E52-$G51)-(IF(AY$3&gt;=$C52,IF(AY$3&lt;=$C52+$D52-1,VLOOKUP((AY$3-$C52+1)/$D52,Profile!$B$2:$C$250,2)*($E52-$G51),0),0)),0),0)</f>
        <v>0</v>
      </c>
      <c r="BA52" s="148">
        <f>IF(BA$3&gt;=$C52,IF(BA$3&lt;=$C52+$D52-1,VLOOKUP((BA$3-$C52+1)/$D52,Profile!$B$2:$C$250,2)*($E52-$G51)-(IF(AZ$3&gt;=$C52,IF(AZ$3&lt;=$C52+$D52-1,VLOOKUP((AZ$3-$C52+1)/$D52,Profile!$B$2:$C$250,2)*($E52-$G51),0),0)),0),0)</f>
        <v>0</v>
      </c>
      <c r="BB52" s="148">
        <f>IF(BB$3&gt;=$C52,IF(BB$3&lt;=$C52+$D52-1,VLOOKUP((BB$3-$C52+1)/$D52,Profile!$B$2:$C$250,2)*($E52-$G51)-(IF(BA$3&gt;=$C52,IF(BA$3&lt;=$C52+$D52-1,VLOOKUP((BA$3-$C52+1)/$D52,Profile!$B$2:$C$250,2)*($E52-$G51),0),0)),0),0)</f>
        <v>0</v>
      </c>
      <c r="BC52" s="148">
        <f>IF(BC$3&gt;=$C52,IF(BC$3&lt;=$C52+$D52-1,VLOOKUP((BC$3-$C52+1)/$D52,Profile!$B$2:$C$250,2)*($E52-$G51)-(IF(BB$3&gt;=$C52,IF(BB$3&lt;=$C52+$D52-1,VLOOKUP((BB$3-$C52+1)/$D52,Profile!$B$2:$C$250,2)*($E52-$G51),0),0)),0),0)</f>
        <v>0</v>
      </c>
      <c r="BD52" s="148">
        <f>IF(BD$3&gt;=$C52,IF(BD$3&lt;=$C52+$D52-1,VLOOKUP((BD$3-$C52+1)/$D52,Profile!$B$2:$C$250,2)*($E52-$G51)-(IF(BC$3&gt;=$C52,IF(BC$3&lt;=$C52+$D52-1,VLOOKUP((BC$3-$C52+1)/$D52,Profile!$B$2:$C$250,2)*($E52-$G51),0),0)),0),0)</f>
        <v>0</v>
      </c>
      <c r="BE52" s="148">
        <f>IF(BE$3&gt;=$C52,IF(BE$3&lt;=$C52+$D52-1,VLOOKUP((BE$3-$C52+1)/$D52,Profile!$B$2:$C$250,2)*($E52-$G51)-(IF(BD$3&gt;=$C52,IF(BD$3&lt;=$C52+$D52-1,VLOOKUP((BD$3-$C52+1)/$D52,Profile!$B$2:$C$250,2)*($E52-$G51),0),0)),0),0)</f>
        <v>0</v>
      </c>
      <c r="BF52" s="148">
        <f>IF(BF$3&gt;=$C52,IF(BF$3&lt;=$C52+$D52-1,VLOOKUP((BF$3-$C52+1)/$D52,Profile!$B$2:$C$250,2)*($E52-$G51)-(IF(BE$3&gt;=$C52,IF(BE$3&lt;=$C52+$D52-1,VLOOKUP((BE$3-$C52+1)/$D52,Profile!$B$2:$C$250,2)*($E52-$G51),0),0)),0),0)</f>
        <v>0</v>
      </c>
      <c r="BG52" s="148">
        <f>IF(BG$3&gt;=$C52,IF(BG$3&lt;=$C52+$D52-1,VLOOKUP((BG$3-$C52+1)/$D52,Profile!$B$2:$C$250,2)*($E52-$G51)-(IF(BF$3&gt;=$C52,IF(BF$3&lt;=$C52+$D52-1,VLOOKUP((BF$3-$C52+1)/$D52,Profile!$B$2:$C$250,2)*($E52-$G51),0),0)),0),0)</f>
        <v>0</v>
      </c>
      <c r="BH52" s="148">
        <f>IF(BH$3&gt;=$C52,IF(BH$3&lt;=$C52+$D52-1,VLOOKUP((BH$3-$C52+1)/$D52,Profile!$B$2:$C$250,2)*($E52-$G51)-(IF(BG$3&gt;=$C52,IF(BG$3&lt;=$C52+$D52-1,VLOOKUP((BG$3-$C52+1)/$D52,Profile!$B$2:$C$250,2)*($E52-$G51),0),0)),0),0)</f>
        <v>0</v>
      </c>
      <c r="BI52" s="148">
        <f>IF(BI$3&gt;=$C52,IF(BI$3&lt;=$C52+$D52-1,VLOOKUP((BI$3-$C52+1)/$D52,Profile!$B$2:$C$250,2)*($E52-$G51)-(IF(BH$3&gt;=$C52,IF(BH$3&lt;=$C52+$D52-1,VLOOKUP((BH$3-$C52+1)/$D52,Profile!$B$2:$C$250,2)*($E52-$G51),0),0)),0),0)</f>
        <v>0</v>
      </c>
      <c r="BJ52" s="148">
        <f>IF(BJ$3&gt;=$C52,IF(BJ$3&lt;=$C52+$D52-1,VLOOKUP((BJ$3-$C52+1)/$D52,Profile!$B$2:$C$250,2)*($E52-$G51)-(IF(BI$3&gt;=$C52,IF(BI$3&lt;=$C52+$D52-1,VLOOKUP((BI$3-$C52+1)/$D52,Profile!$B$2:$C$250,2)*($E52-$G51),0),0)),0),0)</f>
        <v>0</v>
      </c>
      <c r="BK52" s="148">
        <f>IF(BK$3&gt;=$C52,IF(BK$3&lt;=$C52+$D52-1,VLOOKUP((BK$3-$C52+1)/$D52,Profile!$B$2:$C$250,2)*($E52-$G51)-(IF(BJ$3&gt;=$C52,IF(BJ$3&lt;=$C52+$D52-1,VLOOKUP((BJ$3-$C52+1)/$D52,Profile!$B$2:$C$250,2)*($E52-$G51),0),0)),0),0)</f>
        <v>0</v>
      </c>
      <c r="BL52" s="148">
        <f>IF(BL$3&gt;=$C52,IF(BL$3&lt;=$C52+$D52-1,VLOOKUP((BL$3-$C52+1)/$D52,Profile!$B$2:$C$250,2)*($E52-$G51)-(IF(BK$3&gt;=$C52,IF(BK$3&lt;=$C52+$D52-1,VLOOKUP((BK$3-$C52+1)/$D52,Profile!$B$2:$C$250,2)*($E52-$G51),0),0)),0),0)</f>
        <v>0</v>
      </c>
      <c r="BM52" s="148">
        <f>IF(BM$3&gt;=$C52,IF(BM$3&lt;=$C52+$D52-1,VLOOKUP((BM$3-$C52+1)/$D52,Profile!$B$2:$C$250,2)*($E52-$G51)-(IF(BL$3&gt;=$C52,IF(BL$3&lt;=$C52+$D52-1,VLOOKUP((BL$3-$C52+1)/$D52,Profile!$B$2:$C$250,2)*($E52-$G51),0),0)),0),0)</f>
        <v>0</v>
      </c>
      <c r="BN52" s="148">
        <f>IF(BN$3&gt;=$C52,IF(BN$3&lt;=$C52+$D52-1,VLOOKUP((BN$3-$C52+1)/$D52,Profile!$B$2:$C$250,2)*($E52-$G51)-(IF(BM$3&gt;=$C52,IF(BM$3&lt;=$C52+$D52-1,VLOOKUP((BM$3-$C52+1)/$D52,Profile!$B$2:$C$250,2)*($E52-$G51),0),0)),0),0)</f>
        <v>0</v>
      </c>
      <c r="BO52" s="148">
        <f>IF(BO$3&gt;=$C52,IF(BO$3&lt;=$C52+$D52-1,VLOOKUP((BO$3-$C52+1)/$D52,Profile!$B$2:$C$250,2)*($E52-$G51)-(IF(BN$3&gt;=$C52,IF(BN$3&lt;=$C52+$D52-1,VLOOKUP((BN$3-$C52+1)/$D52,Profile!$B$2:$C$250,2)*($E52-$G51),0),0)),0),0)</f>
        <v>0</v>
      </c>
      <c r="BP52" s="148">
        <f>IF(BP$3&gt;=$C52,IF(BP$3&lt;=$C52+$D52-1,VLOOKUP((BP$3-$C52+1)/$D52,Profile!$B$2:$C$250,2)*($E52-$G51)-(IF(BO$3&gt;=$C52,IF(BO$3&lt;=$C52+$D52-1,VLOOKUP((BO$3-$C52+1)/$D52,Profile!$B$2:$C$250,2)*($E52-$G51),0),0)),0),0)</f>
        <v>0</v>
      </c>
      <c r="BQ52" s="148">
        <f>IF(BQ$3&gt;=$C52,IF(BQ$3&lt;=$C52+$D52-1,VLOOKUP((BQ$3-$C52+1)/$D52,Profile!$B$2:$C$250,2)*($E52-$G51)-(IF(BP$3&gt;=$C52,IF(BP$3&lt;=$C52+$D52-1,VLOOKUP((BP$3-$C52+1)/$D52,Profile!$B$2:$C$250,2)*($E52-$G51),0),0)),0),0)</f>
        <v>0</v>
      </c>
      <c r="BR52" s="148">
        <f>IF(BR$3&gt;=$C52,IF(BR$3&lt;=$C52+$D52-1,VLOOKUP((BR$3-$C52+1)/$D52,Profile!$B$2:$C$250,2)*($E52-$G51)-(IF(BQ$3&gt;=$C52,IF(BQ$3&lt;=$C52+$D52-1,VLOOKUP((BQ$3-$C52+1)/$D52,Profile!$B$2:$C$250,2)*($E52-$G51),0),0)),0),0)</f>
        <v>0</v>
      </c>
      <c r="BS52" s="148">
        <f>IF(BS$3&gt;=$C52,IF(BS$3&lt;=$C52+$D52-1,VLOOKUP((BS$3-$C52+1)/$D52,Profile!$B$2:$C$250,2)*($E52-$G51)-(IF(BR$3&gt;=$C52,IF(BR$3&lt;=$C52+$D52-1,VLOOKUP((BR$3-$C52+1)/$D52,Profile!$B$2:$C$250,2)*($E52-$G51),0),0)),0),0)</f>
        <v>0</v>
      </c>
      <c r="BT52" s="148">
        <f>IF(BT$3&gt;=$C52,IF(BT$3&lt;=$C52+$D52-1,VLOOKUP((BT$3-$C52+1)/$D52,Profile!$B$2:$C$250,2)*($E52-$G51)-(IF(BS$3&gt;=$C52,IF(BS$3&lt;=$C52+$D52-1,VLOOKUP((BS$3-$C52+1)/$D52,Profile!$B$2:$C$250,2)*($E52-$G51),0),0)),0),0)</f>
        <v>0</v>
      </c>
    </row>
    <row r="53" spans="1:72">
      <c r="A53" s="131"/>
      <c r="C53" s="131"/>
      <c r="D53" s="153"/>
      <c r="E53" s="149"/>
      <c r="F53" s="142" t="s">
        <v>31</v>
      </c>
      <c r="G53" s="148">
        <f>SUM(H53:GA53)</f>
        <v>0</v>
      </c>
      <c r="H53" s="148">
        <f t="shared" ref="H53:AM53" si="38">+H51+H52</f>
        <v>0</v>
      </c>
      <c r="I53" s="148">
        <f t="shared" si="38"/>
        <v>0</v>
      </c>
      <c r="J53" s="148">
        <f t="shared" si="38"/>
        <v>0</v>
      </c>
      <c r="K53" s="148">
        <f t="shared" si="38"/>
        <v>0</v>
      </c>
      <c r="L53" s="148">
        <f t="shared" si="38"/>
        <v>0</v>
      </c>
      <c r="M53" s="148">
        <f t="shared" si="38"/>
        <v>0</v>
      </c>
      <c r="N53" s="148">
        <f t="shared" si="38"/>
        <v>0</v>
      </c>
      <c r="O53" s="148">
        <f t="shared" si="38"/>
        <v>0</v>
      </c>
      <c r="P53" s="148">
        <f t="shared" si="38"/>
        <v>0</v>
      </c>
      <c r="Q53" s="148">
        <f t="shared" si="38"/>
        <v>0</v>
      </c>
      <c r="R53" s="148">
        <f t="shared" si="38"/>
        <v>0</v>
      </c>
      <c r="S53" s="148">
        <f t="shared" si="38"/>
        <v>0</v>
      </c>
      <c r="T53" s="148">
        <f t="shared" si="38"/>
        <v>0</v>
      </c>
      <c r="U53" s="148">
        <f t="shared" si="38"/>
        <v>0</v>
      </c>
      <c r="V53" s="148">
        <f t="shared" si="38"/>
        <v>0</v>
      </c>
      <c r="W53" s="148">
        <f t="shared" si="38"/>
        <v>0</v>
      </c>
      <c r="X53" s="148">
        <f t="shared" si="38"/>
        <v>0</v>
      </c>
      <c r="Y53" s="148">
        <f t="shared" si="38"/>
        <v>0</v>
      </c>
      <c r="Z53" s="148">
        <f t="shared" si="38"/>
        <v>0</v>
      </c>
      <c r="AA53" s="148">
        <f t="shared" si="38"/>
        <v>0</v>
      </c>
      <c r="AB53" s="148">
        <f t="shared" si="38"/>
        <v>0</v>
      </c>
      <c r="AC53" s="148">
        <f t="shared" si="38"/>
        <v>0</v>
      </c>
      <c r="AD53" s="148">
        <f t="shared" si="38"/>
        <v>0</v>
      </c>
      <c r="AE53" s="148">
        <f t="shared" si="38"/>
        <v>0</v>
      </c>
      <c r="AF53" s="148">
        <f t="shared" si="38"/>
        <v>0</v>
      </c>
      <c r="AG53" s="148">
        <f t="shared" si="38"/>
        <v>0</v>
      </c>
      <c r="AH53" s="148">
        <f t="shared" si="38"/>
        <v>0</v>
      </c>
      <c r="AI53" s="148">
        <f t="shared" si="38"/>
        <v>0</v>
      </c>
      <c r="AJ53" s="148">
        <f t="shared" si="38"/>
        <v>0</v>
      </c>
      <c r="AK53" s="148">
        <f t="shared" si="38"/>
        <v>0</v>
      </c>
      <c r="AL53" s="148">
        <f t="shared" si="38"/>
        <v>0</v>
      </c>
      <c r="AM53" s="148">
        <f t="shared" si="38"/>
        <v>0</v>
      </c>
      <c r="AN53" s="148">
        <f t="shared" ref="AN53:BS53" si="39">+AN51+AN52</f>
        <v>0</v>
      </c>
      <c r="AO53" s="148">
        <f t="shared" si="39"/>
        <v>0</v>
      </c>
      <c r="AP53" s="148">
        <f t="shared" si="39"/>
        <v>0</v>
      </c>
      <c r="AQ53" s="148">
        <f t="shared" si="39"/>
        <v>0</v>
      </c>
      <c r="AR53" s="148">
        <f t="shared" si="39"/>
        <v>0</v>
      </c>
      <c r="AS53" s="148">
        <f t="shared" si="39"/>
        <v>0</v>
      </c>
      <c r="AT53" s="148">
        <f t="shared" si="39"/>
        <v>0</v>
      </c>
      <c r="AU53" s="148">
        <f t="shared" si="39"/>
        <v>0</v>
      </c>
      <c r="AV53" s="148">
        <f t="shared" si="39"/>
        <v>0</v>
      </c>
      <c r="AW53" s="148">
        <f t="shared" si="39"/>
        <v>0</v>
      </c>
      <c r="AX53" s="148">
        <f t="shared" si="39"/>
        <v>0</v>
      </c>
      <c r="AY53" s="148">
        <f t="shared" si="39"/>
        <v>0</v>
      </c>
      <c r="AZ53" s="148">
        <f t="shared" si="39"/>
        <v>0</v>
      </c>
      <c r="BA53" s="148">
        <f t="shared" si="39"/>
        <v>0</v>
      </c>
      <c r="BB53" s="148">
        <f t="shared" si="39"/>
        <v>0</v>
      </c>
      <c r="BC53" s="148">
        <f t="shared" si="39"/>
        <v>0</v>
      </c>
      <c r="BD53" s="148">
        <f t="shared" si="39"/>
        <v>0</v>
      </c>
      <c r="BE53" s="148">
        <f t="shared" si="39"/>
        <v>0</v>
      </c>
      <c r="BF53" s="148">
        <f t="shared" si="39"/>
        <v>0</v>
      </c>
      <c r="BG53" s="148">
        <f t="shared" si="39"/>
        <v>0</v>
      </c>
      <c r="BH53" s="148">
        <f t="shared" si="39"/>
        <v>0</v>
      </c>
      <c r="BI53" s="148">
        <f t="shared" si="39"/>
        <v>0</v>
      </c>
      <c r="BJ53" s="148">
        <f t="shared" si="39"/>
        <v>0</v>
      </c>
      <c r="BK53" s="148">
        <f t="shared" si="39"/>
        <v>0</v>
      </c>
      <c r="BL53" s="148">
        <f t="shared" si="39"/>
        <v>0</v>
      </c>
      <c r="BM53" s="148">
        <f t="shared" si="39"/>
        <v>0</v>
      </c>
      <c r="BN53" s="148">
        <f t="shared" si="39"/>
        <v>0</v>
      </c>
      <c r="BO53" s="148">
        <f t="shared" si="39"/>
        <v>0</v>
      </c>
      <c r="BP53" s="148">
        <f t="shared" si="39"/>
        <v>0</v>
      </c>
      <c r="BQ53" s="148">
        <f t="shared" si="39"/>
        <v>0</v>
      </c>
      <c r="BR53" s="148">
        <f t="shared" si="39"/>
        <v>0</v>
      </c>
      <c r="BS53" s="148">
        <f t="shared" si="39"/>
        <v>0</v>
      </c>
      <c r="BT53" s="148">
        <f>+BT51+BT52</f>
        <v>0</v>
      </c>
    </row>
    <row r="54" spans="1:72">
      <c r="A54" s="131"/>
      <c r="C54" s="131"/>
      <c r="D54" s="149"/>
      <c r="F54" s="142" t="s">
        <v>36</v>
      </c>
      <c r="G54" s="148"/>
      <c r="H54" s="148">
        <f>+H53</f>
        <v>0</v>
      </c>
      <c r="I54" s="148">
        <f t="shared" ref="I54:AN54" si="40">+I53+H54</f>
        <v>0</v>
      </c>
      <c r="J54" s="148">
        <f t="shared" si="40"/>
        <v>0</v>
      </c>
      <c r="K54" s="148">
        <f t="shared" si="40"/>
        <v>0</v>
      </c>
      <c r="L54" s="148">
        <f t="shared" si="40"/>
        <v>0</v>
      </c>
      <c r="M54" s="148">
        <f t="shared" si="40"/>
        <v>0</v>
      </c>
      <c r="N54" s="148">
        <f t="shared" si="40"/>
        <v>0</v>
      </c>
      <c r="O54" s="148">
        <f t="shared" si="40"/>
        <v>0</v>
      </c>
      <c r="P54" s="148">
        <f t="shared" si="40"/>
        <v>0</v>
      </c>
      <c r="Q54" s="148">
        <f t="shared" si="40"/>
        <v>0</v>
      </c>
      <c r="R54" s="148">
        <f t="shared" si="40"/>
        <v>0</v>
      </c>
      <c r="S54" s="148">
        <f t="shared" si="40"/>
        <v>0</v>
      </c>
      <c r="T54" s="148">
        <f t="shared" si="40"/>
        <v>0</v>
      </c>
      <c r="U54" s="148">
        <f t="shared" si="40"/>
        <v>0</v>
      </c>
      <c r="V54" s="148">
        <f t="shared" si="40"/>
        <v>0</v>
      </c>
      <c r="W54" s="148">
        <f t="shared" si="40"/>
        <v>0</v>
      </c>
      <c r="X54" s="148">
        <f t="shared" si="40"/>
        <v>0</v>
      </c>
      <c r="Y54" s="148">
        <f t="shared" si="40"/>
        <v>0</v>
      </c>
      <c r="Z54" s="148">
        <f t="shared" si="40"/>
        <v>0</v>
      </c>
      <c r="AA54" s="148">
        <f t="shared" si="40"/>
        <v>0</v>
      </c>
      <c r="AB54" s="148">
        <f t="shared" si="40"/>
        <v>0</v>
      </c>
      <c r="AC54" s="148">
        <f t="shared" si="40"/>
        <v>0</v>
      </c>
      <c r="AD54" s="148">
        <f t="shared" si="40"/>
        <v>0</v>
      </c>
      <c r="AE54" s="148">
        <f t="shared" si="40"/>
        <v>0</v>
      </c>
      <c r="AF54" s="148">
        <f t="shared" si="40"/>
        <v>0</v>
      </c>
      <c r="AG54" s="148">
        <f t="shared" si="40"/>
        <v>0</v>
      </c>
      <c r="AH54" s="148">
        <f t="shared" si="40"/>
        <v>0</v>
      </c>
      <c r="AI54" s="148">
        <f t="shared" si="40"/>
        <v>0</v>
      </c>
      <c r="AJ54" s="148">
        <f t="shared" si="40"/>
        <v>0</v>
      </c>
      <c r="AK54" s="148">
        <f t="shared" si="40"/>
        <v>0</v>
      </c>
      <c r="AL54" s="148">
        <f t="shared" si="40"/>
        <v>0</v>
      </c>
      <c r="AM54" s="148">
        <f t="shared" si="40"/>
        <v>0</v>
      </c>
      <c r="AN54" s="148">
        <f t="shared" si="40"/>
        <v>0</v>
      </c>
      <c r="AO54" s="148">
        <f t="shared" ref="AO54:BT54" si="41">+AO53+AN54</f>
        <v>0</v>
      </c>
      <c r="AP54" s="148">
        <f t="shared" si="41"/>
        <v>0</v>
      </c>
      <c r="AQ54" s="148">
        <f t="shared" si="41"/>
        <v>0</v>
      </c>
      <c r="AR54" s="148">
        <f t="shared" si="41"/>
        <v>0</v>
      </c>
      <c r="AS54" s="148">
        <f t="shared" si="41"/>
        <v>0</v>
      </c>
      <c r="AT54" s="148">
        <f t="shared" si="41"/>
        <v>0</v>
      </c>
      <c r="AU54" s="148">
        <f t="shared" si="41"/>
        <v>0</v>
      </c>
      <c r="AV54" s="148">
        <f t="shared" si="41"/>
        <v>0</v>
      </c>
      <c r="AW54" s="148">
        <f t="shared" si="41"/>
        <v>0</v>
      </c>
      <c r="AX54" s="148">
        <f t="shared" si="41"/>
        <v>0</v>
      </c>
      <c r="AY54" s="148">
        <f t="shared" si="41"/>
        <v>0</v>
      </c>
      <c r="AZ54" s="148">
        <f t="shared" si="41"/>
        <v>0</v>
      </c>
      <c r="BA54" s="148">
        <f t="shared" si="41"/>
        <v>0</v>
      </c>
      <c r="BB54" s="148">
        <f t="shared" si="41"/>
        <v>0</v>
      </c>
      <c r="BC54" s="148">
        <f t="shared" si="41"/>
        <v>0</v>
      </c>
      <c r="BD54" s="148">
        <f t="shared" si="41"/>
        <v>0</v>
      </c>
      <c r="BE54" s="148">
        <f t="shared" si="41"/>
        <v>0</v>
      </c>
      <c r="BF54" s="148">
        <f t="shared" si="41"/>
        <v>0</v>
      </c>
      <c r="BG54" s="148">
        <f t="shared" si="41"/>
        <v>0</v>
      </c>
      <c r="BH54" s="148">
        <f t="shared" si="41"/>
        <v>0</v>
      </c>
      <c r="BI54" s="148">
        <f t="shared" si="41"/>
        <v>0</v>
      </c>
      <c r="BJ54" s="148">
        <f t="shared" si="41"/>
        <v>0</v>
      </c>
      <c r="BK54" s="148">
        <f t="shared" si="41"/>
        <v>0</v>
      </c>
      <c r="BL54" s="148">
        <f t="shared" si="41"/>
        <v>0</v>
      </c>
      <c r="BM54" s="148">
        <f t="shared" si="41"/>
        <v>0</v>
      </c>
      <c r="BN54" s="148">
        <f t="shared" si="41"/>
        <v>0</v>
      </c>
      <c r="BO54" s="148">
        <f t="shared" si="41"/>
        <v>0</v>
      </c>
      <c r="BP54" s="148">
        <f t="shared" si="41"/>
        <v>0</v>
      </c>
      <c r="BQ54" s="148">
        <f t="shared" si="41"/>
        <v>0</v>
      </c>
      <c r="BR54" s="148">
        <f t="shared" si="41"/>
        <v>0</v>
      </c>
      <c r="BS54" s="148">
        <f t="shared" si="41"/>
        <v>0</v>
      </c>
      <c r="BT54" s="148">
        <f t="shared" si="41"/>
        <v>0</v>
      </c>
    </row>
    <row r="55" spans="1:72" ht="1.9" customHeight="1">
      <c r="A55" s="131"/>
      <c r="C55" s="131"/>
      <c r="E55" s="149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</row>
    <row r="56" spans="1:72">
      <c r="A56" s="131">
        <v>11</v>
      </c>
      <c r="B56" s="155" t="s">
        <v>46</v>
      </c>
      <c r="C56" s="131"/>
      <c r="E56" s="149"/>
      <c r="F56" s="156" t="s">
        <v>34</v>
      </c>
      <c r="G56" s="148">
        <f>SUM(H56:GA56)</f>
        <v>0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9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</row>
    <row r="57" spans="1:72">
      <c r="A57" s="131"/>
      <c r="C57" s="150"/>
      <c r="D57" s="151"/>
      <c r="E57" s="152"/>
      <c r="F57" s="142" t="s">
        <v>35</v>
      </c>
      <c r="G57" s="148">
        <f>SUM(H57:GA57)</f>
        <v>0</v>
      </c>
      <c r="H57" s="148">
        <f>IF(H$3&gt;=$C57,IF(H$3&lt;=$C57+$D57-1,VLOOKUP((H$3-$C57+1)/$D57,Profile!$B$2:$C$250,2)*($E57-$G56)-(IF(G$3&gt;=$C57,IF(G$3&lt;=$C57+$D57-1,VLOOKUP((G$3-$C57+1)/$D57,Profile!$B$2:$C$250,2)*($E57-$G56),0),0)),0),0)</f>
        <v>0</v>
      </c>
      <c r="I57" s="148">
        <f>IF(I$3&gt;=$C57,IF(I$3&lt;=$C57+$D57-1,VLOOKUP((I$3-$C57+1)/$D57,Profile!$B$2:$C$250,2)*($E57-$G56)-(IF(H$3&gt;=$C57,IF(H$3&lt;=$C57+$D57-1,VLOOKUP((H$3-$C57+1)/$D57,Profile!$B$2:$C$250,2)*($E57-$G56),0),0)),0),0)</f>
        <v>0</v>
      </c>
      <c r="J57" s="148">
        <f>IF(J$3&gt;=$C57,IF(J$3&lt;=$C57+$D57-1,VLOOKUP((J$3-$C57+1)/$D57,Profile!$B$2:$C$250,2)*($E57-$G56)-(IF(I$3&gt;=$C57,IF(I$3&lt;=$C57+$D57-1,VLOOKUP((I$3-$C57+1)/$D57,Profile!$B$2:$C$250,2)*($E57-$G56),0),0)),0),0)</f>
        <v>0</v>
      </c>
      <c r="K57" s="148">
        <f>IF(K$3&gt;=$C57,IF(K$3&lt;=$C57+$D57-1,VLOOKUP((K$3-$C57+1)/$D57,Profile!$B$2:$C$250,2)*($E57-$G56)-(IF(J$3&gt;=$C57,IF(J$3&lt;=$C57+$D57-1,VLOOKUP((J$3-$C57+1)/$D57,Profile!$B$2:$C$250,2)*($E57-$G56),0),0)),0),0)</f>
        <v>0</v>
      </c>
      <c r="L57" s="148">
        <f>IF(L$3&gt;=$C57,IF(L$3&lt;=$C57+$D57-1,VLOOKUP((L$3-$C57+1)/$D57,Profile!$B$2:$C$250,2)*($E57-$G56)-(IF(K$3&gt;=$C57,IF(K$3&lt;=$C57+$D57-1,VLOOKUP((K$3-$C57+1)/$D57,Profile!$B$2:$C$250,2)*($E57-$G56),0),0)),0),0)</f>
        <v>0</v>
      </c>
      <c r="M57" s="148">
        <f>IF(M$3&gt;=$C57,IF(M$3&lt;=$C57+$D57-1,VLOOKUP((M$3-$C57+1)/$D57,Profile!$B$2:$C$250,2)*($E57-$G56)-(IF(L$3&gt;=$C57,IF(L$3&lt;=$C57+$D57-1,VLOOKUP((L$3-$C57+1)/$D57,Profile!$B$2:$C$250,2)*($E57-$G56),0),0)),0),0)</f>
        <v>0</v>
      </c>
      <c r="N57" s="148">
        <f>IF(N$3&gt;=$C57,IF(N$3&lt;=$C57+$D57-1,VLOOKUP((N$3-$C57+1)/$D57,Profile!$B$2:$C$250,2)*($E57-$G56)-(IF(M$3&gt;=$C57,IF(M$3&lt;=$C57+$D57-1,VLOOKUP((M$3-$C57+1)/$D57,Profile!$B$2:$C$250,2)*($E57-$G56),0),0)),0),0)</f>
        <v>0</v>
      </c>
      <c r="O57" s="148">
        <f>IF(O$3&gt;=$C57,IF(O$3&lt;=$C57+$D57-1,VLOOKUP((O$3-$C57+1)/$D57,Profile!$B$2:$C$250,2)*($E57-$G56)-(IF(N$3&gt;=$C57,IF(N$3&lt;=$C57+$D57-1,VLOOKUP((N$3-$C57+1)/$D57,Profile!$B$2:$C$250,2)*($E57-$G56),0),0)),0),0)</f>
        <v>0</v>
      </c>
      <c r="P57" s="148">
        <f>IF(P$3&gt;=$C57,IF(P$3&lt;=$C57+$D57-1,VLOOKUP((P$3-$C57+1)/$D57,Profile!$B$2:$C$250,2)*($E57-$G56)-(IF(O$3&gt;=$C57,IF(O$3&lt;=$C57+$D57-1,VLOOKUP((O$3-$C57+1)/$D57,Profile!$B$2:$C$250,2)*($E57-$G56),0),0)),0),0)</f>
        <v>0</v>
      </c>
      <c r="Q57" s="148">
        <f>IF(Q$3&gt;=$C57,IF(Q$3&lt;=$C57+$D57-1,VLOOKUP((Q$3-$C57+1)/$D57,Profile!$B$2:$C$250,2)*($E57-$G56)-(IF(P$3&gt;=$C57,IF(P$3&lt;=$C57+$D57-1,VLOOKUP((P$3-$C57+1)/$D57,Profile!$B$2:$C$250,2)*($E57-$G56),0),0)),0),0)</f>
        <v>0</v>
      </c>
      <c r="R57" s="148">
        <f>IF(R$3&gt;=$C57,IF(R$3&lt;=$C57+$D57-1,VLOOKUP((R$3-$C57+1)/$D57,Profile!$B$2:$C$250,2)*($E57-$G56)-(IF(Q$3&gt;=$C57,IF(Q$3&lt;=$C57+$D57-1,VLOOKUP((Q$3-$C57+1)/$D57,Profile!$B$2:$C$250,2)*($E57-$G56),0),0)),0),0)</f>
        <v>0</v>
      </c>
      <c r="S57" s="148">
        <f>IF(S$3&gt;=$C57,IF(S$3&lt;=$C57+$D57-1,VLOOKUP((S$3-$C57+1)/$D57,Profile!$B$2:$C$250,2)*($E57-$G56)-(IF(R$3&gt;=$C57,IF(R$3&lt;=$C57+$D57-1,VLOOKUP((R$3-$C57+1)/$D57,Profile!$B$2:$C$250,2)*($E57-$G56),0),0)),0),0)</f>
        <v>0</v>
      </c>
      <c r="T57" s="148">
        <f>IF(T$3&gt;=$C57,IF(T$3&lt;=$C57+$D57-1,VLOOKUP((T$3-$C57+1)/$D57,Profile!$B$2:$C$250,2)*($E57-$G56)-(IF(S$3&gt;=$C57,IF(S$3&lt;=$C57+$D57-1,VLOOKUP((S$3-$C57+1)/$D57,Profile!$B$2:$C$250,2)*($E57-$G56),0),0)),0),0)</f>
        <v>0</v>
      </c>
      <c r="U57" s="148">
        <f>IF(U$3&gt;=$C57,IF(U$3&lt;=$C57+$D57-1,VLOOKUP((U$3-$C57+1)/$D57,Profile!$B$2:$C$250,2)*($E57-$G56)-(IF(T$3&gt;=$C57,IF(T$3&lt;=$C57+$D57-1,VLOOKUP((T$3-$C57+1)/$D57,Profile!$B$2:$C$250,2)*($E57-$G56),0),0)),0),0)</f>
        <v>0</v>
      </c>
      <c r="V57" s="148">
        <f>IF(V$3&gt;=$C57,IF(V$3&lt;=$C57+$D57-1,VLOOKUP((V$3-$C57+1)/$D57,Profile!$B$2:$C$250,2)*($E57-$G56)-(IF(U$3&gt;=$C57,IF(U$3&lt;=$C57+$D57-1,VLOOKUP((U$3-$C57+1)/$D57,Profile!$B$2:$C$250,2)*($E57-$G56),0),0)),0),0)</f>
        <v>0</v>
      </c>
      <c r="W57" s="148">
        <f>IF(W$3&gt;=$C57,IF(W$3&lt;=$C57+$D57-1,VLOOKUP((W$3-$C57+1)/$D57,Profile!$B$2:$C$250,2)*($E57-$G56)-(IF(V$3&gt;=$C57,IF(V$3&lt;=$C57+$D57-1,VLOOKUP((V$3-$C57+1)/$D57,Profile!$B$2:$C$250,2)*($E57-$G56),0),0)),0),0)</f>
        <v>0</v>
      </c>
      <c r="X57" s="148">
        <f>IF(X$3&gt;=$C57,IF(X$3&lt;=$C57+$D57-1,VLOOKUP((X$3-$C57+1)/$D57,Profile!$B$2:$C$250,2)*($E57-$G56)-(IF(W$3&gt;=$C57,IF(W$3&lt;=$C57+$D57-1,VLOOKUP((W$3-$C57+1)/$D57,Profile!$B$2:$C$250,2)*($E57-$G56),0),0)),0),0)</f>
        <v>0</v>
      </c>
      <c r="Y57" s="148">
        <f>IF(Y$3&gt;=$C57,IF(Y$3&lt;=$C57+$D57-1,VLOOKUP((Y$3-$C57+1)/$D57,Profile!$B$2:$C$250,2)*($E57-$G56)-(IF(X$3&gt;=$C57,IF(X$3&lt;=$C57+$D57-1,VLOOKUP((X$3-$C57+1)/$D57,Profile!$B$2:$C$250,2)*($E57-$G56),0),0)),0),0)</f>
        <v>0</v>
      </c>
      <c r="Z57" s="148">
        <f>IF(Z$3&gt;=$C57,IF(Z$3&lt;=$C57+$D57-1,VLOOKUP((Z$3-$C57+1)/$D57,Profile!$B$2:$C$250,2)*($E57-$G56)-(IF(Y$3&gt;=$C57,IF(Y$3&lt;=$C57+$D57-1,VLOOKUP((Y$3-$C57+1)/$D57,Profile!$B$2:$C$250,2)*($E57-$G56),0),0)),0),0)</f>
        <v>0</v>
      </c>
      <c r="AA57" s="148">
        <f>IF(AA$3&gt;=$C57,IF(AA$3&lt;=$C57+$D57-1,VLOOKUP((AA$3-$C57+1)/$D57,Profile!$B$2:$C$250,2)*($E57-$G56)-(IF(Z$3&gt;=$C57,IF(Z$3&lt;=$C57+$D57-1,VLOOKUP((Z$3-$C57+1)/$D57,Profile!$B$2:$C$250,2)*($E57-$G56),0),0)),0),0)</f>
        <v>0</v>
      </c>
      <c r="AB57" s="148">
        <f>IF(AB$3&gt;=$C57,IF(AB$3&lt;=$C57+$D57-1,VLOOKUP((AB$3-$C57+1)/$D57,Profile!$B$2:$C$250,2)*($E57-$G56)-(IF(AA$3&gt;=$C57,IF(AA$3&lt;=$C57+$D57-1,VLOOKUP((AA$3-$C57+1)/$D57,Profile!$B$2:$C$250,2)*($E57-$G56),0),0)),0),0)</f>
        <v>0</v>
      </c>
      <c r="AC57" s="148">
        <f>IF(AC$3&gt;=$C57,IF(AC$3&lt;=$C57+$D57-1,VLOOKUP((AC$3-$C57+1)/$D57,Profile!$B$2:$C$250,2)*($E57-$G56)-(IF(AB$3&gt;=$C57,IF(AB$3&lt;=$C57+$D57-1,VLOOKUP((AB$3-$C57+1)/$D57,Profile!$B$2:$C$250,2)*($E57-$G56),0),0)),0),0)</f>
        <v>0</v>
      </c>
      <c r="AD57" s="148">
        <f>IF(AD$3&gt;=$C57,IF(AD$3&lt;=$C57+$D57-1,VLOOKUP((AD$3-$C57+1)/$D57,Profile!$B$2:$C$250,2)*($E57-$G56)-(IF(AC$3&gt;=$C57,IF(AC$3&lt;=$C57+$D57-1,VLOOKUP((AC$3-$C57+1)/$D57,Profile!$B$2:$C$250,2)*($E57-$G56),0),0)),0),0)</f>
        <v>0</v>
      </c>
      <c r="AE57" s="148">
        <f>IF(AE$3&gt;=$C57,IF(AE$3&lt;=$C57+$D57-1,VLOOKUP((AE$3-$C57+1)/$D57,Profile!$B$2:$C$250,2)*($E57-$G56)-(IF(AD$3&gt;=$C57,IF(AD$3&lt;=$C57+$D57-1,VLOOKUP((AD$3-$C57+1)/$D57,Profile!$B$2:$C$250,2)*($E57-$G56),0),0)),0),0)</f>
        <v>0</v>
      </c>
      <c r="AF57" s="148">
        <f>IF(AF$3&gt;=$C57,IF(AF$3&lt;=$C57+$D57-1,VLOOKUP((AF$3-$C57+1)/$D57,Profile!$B$2:$C$250,2)*($E57-$G56)-(IF(AE$3&gt;=$C57,IF(AE$3&lt;=$C57+$D57-1,VLOOKUP((AE$3-$C57+1)/$D57,Profile!$B$2:$C$250,2)*($E57-$G56),0),0)),0),0)</f>
        <v>0</v>
      </c>
      <c r="AG57" s="148">
        <f>IF(AG$3&gt;=$C57,IF(AG$3&lt;=$C57+$D57-1,VLOOKUP((AG$3-$C57+1)/$D57,Profile!$B$2:$C$250,2)*($E57-$G56)-(IF(AF$3&gt;=$C57,IF(AF$3&lt;=$C57+$D57-1,VLOOKUP((AF$3-$C57+1)/$D57,Profile!$B$2:$C$250,2)*($E57-$G56),0),0)),0),0)</f>
        <v>0</v>
      </c>
      <c r="AH57" s="148">
        <f>IF(AH$3&gt;=$C57,IF(AH$3&lt;=$C57+$D57-1,VLOOKUP((AH$3-$C57+1)/$D57,Profile!$B$2:$C$250,2)*($E57-$G56)-(IF(AG$3&gt;=$C57,IF(AG$3&lt;=$C57+$D57-1,VLOOKUP((AG$3-$C57+1)/$D57,Profile!$B$2:$C$250,2)*($E57-$G56),0),0)),0),0)</f>
        <v>0</v>
      </c>
      <c r="AI57" s="148">
        <f>IF(AI$3&gt;=$C57,IF(AI$3&lt;=$C57+$D57-1,VLOOKUP((AI$3-$C57+1)/$D57,Profile!$B$2:$C$250,2)*($E57-$G56)-(IF(AH$3&gt;=$C57,IF(AH$3&lt;=$C57+$D57-1,VLOOKUP((AH$3-$C57+1)/$D57,Profile!$B$2:$C$250,2)*($E57-$G56),0),0)),0),0)</f>
        <v>0</v>
      </c>
      <c r="AJ57" s="148">
        <f>IF(AJ$3&gt;=$C57,IF(AJ$3&lt;=$C57+$D57-1,VLOOKUP((AJ$3-$C57+1)/$D57,Profile!$B$2:$C$250,2)*($E57-$G56)-(IF(AI$3&gt;=$C57,IF(AI$3&lt;=$C57+$D57-1,VLOOKUP((AI$3-$C57+1)/$D57,Profile!$B$2:$C$250,2)*($E57-$G56),0),0)),0),0)</f>
        <v>0</v>
      </c>
      <c r="AK57" s="148">
        <f>IF(AK$3&gt;=$C57,IF(AK$3&lt;=$C57+$D57-1,VLOOKUP((AK$3-$C57+1)/$D57,Profile!$B$2:$C$250,2)*($E57-$G56)-(IF(AJ$3&gt;=$C57,IF(AJ$3&lt;=$C57+$D57-1,VLOOKUP((AJ$3-$C57+1)/$D57,Profile!$B$2:$C$250,2)*($E57-$G56),0),0)),0),0)</f>
        <v>0</v>
      </c>
      <c r="AL57" s="148">
        <f>IF(AL$3&gt;=$C57,IF(AL$3&lt;=$C57+$D57-1,VLOOKUP((AL$3-$C57+1)/$D57,Profile!$B$2:$C$250,2)*($E57-$G56)-(IF(AK$3&gt;=$C57,IF(AK$3&lt;=$C57+$D57-1,VLOOKUP((AK$3-$C57+1)/$D57,Profile!$B$2:$C$250,2)*($E57-$G56),0),0)),0),0)</f>
        <v>0</v>
      </c>
      <c r="AM57" s="148">
        <f>IF(AM$3&gt;=$C57,IF(AM$3&lt;=$C57+$D57-1,VLOOKUP((AM$3-$C57+1)/$D57,Profile!$B$2:$C$250,2)*($E57-$G56)-(IF(AL$3&gt;=$C57,IF(AL$3&lt;=$C57+$D57-1,VLOOKUP((AL$3-$C57+1)/$D57,Profile!$B$2:$C$250,2)*($E57-$G56),0),0)),0),0)</f>
        <v>0</v>
      </c>
      <c r="AN57" s="148">
        <f>IF(AN$3&gt;=$C57,IF(AN$3&lt;=$C57+$D57-1,VLOOKUP((AN$3-$C57+1)/$D57,Profile!$B$2:$C$250,2)*($E57-$G56)-(IF(AM$3&gt;=$C57,IF(AM$3&lt;=$C57+$D57-1,VLOOKUP((AM$3-$C57+1)/$D57,Profile!$B$2:$C$250,2)*($E57-$G56),0),0)),0),0)</f>
        <v>0</v>
      </c>
      <c r="AO57" s="148">
        <f>IF(AO$3&gt;=$C57,IF(AO$3&lt;=$C57+$D57-1,VLOOKUP((AO$3-$C57+1)/$D57,Profile!$B$2:$C$250,2)*($E57-$G56)-(IF(AN$3&gt;=$C57,IF(AN$3&lt;=$C57+$D57-1,VLOOKUP((AN$3-$C57+1)/$D57,Profile!$B$2:$C$250,2)*($E57-$G56),0),0)),0),0)</f>
        <v>0</v>
      </c>
      <c r="AP57" s="148">
        <f>IF(AP$3&gt;=$C57,IF(AP$3&lt;=$C57+$D57-1,VLOOKUP((AP$3-$C57+1)/$D57,Profile!$B$2:$C$250,2)*($E57-$G56)-(IF(AO$3&gt;=$C57,IF(AO$3&lt;=$C57+$D57-1,VLOOKUP((AO$3-$C57+1)/$D57,Profile!$B$2:$C$250,2)*($E57-$G56),0),0)),0),0)</f>
        <v>0</v>
      </c>
      <c r="AQ57" s="148">
        <f>IF(AQ$3&gt;=$C57,IF(AQ$3&lt;=$C57+$D57-1,VLOOKUP((AQ$3-$C57+1)/$D57,Profile!$B$2:$C$250,2)*($E57-$G56)-(IF(AP$3&gt;=$C57,IF(AP$3&lt;=$C57+$D57-1,VLOOKUP((AP$3-$C57+1)/$D57,Profile!$B$2:$C$250,2)*($E57-$G56),0),0)),0),0)</f>
        <v>0</v>
      </c>
      <c r="AR57" s="148">
        <f>IF(AR$3&gt;=$C57,IF(AR$3&lt;=$C57+$D57-1,VLOOKUP((AR$3-$C57+1)/$D57,Profile!$B$2:$C$250,2)*($E57-$G56)-(IF(AQ$3&gt;=$C57,IF(AQ$3&lt;=$C57+$D57-1,VLOOKUP((AQ$3-$C57+1)/$D57,Profile!$B$2:$C$250,2)*($E57-$G56),0),0)),0),0)</f>
        <v>0</v>
      </c>
      <c r="AS57" s="148">
        <f>IF(AS$3&gt;=$C57,IF(AS$3&lt;=$C57+$D57-1,VLOOKUP((AS$3-$C57+1)/$D57,Profile!$B$2:$C$250,2)*($E57-$G56)-(IF(AR$3&gt;=$C57,IF(AR$3&lt;=$C57+$D57-1,VLOOKUP((AR$3-$C57+1)/$D57,Profile!$B$2:$C$250,2)*($E57-$G56),0),0)),0),0)</f>
        <v>0</v>
      </c>
      <c r="AT57" s="148">
        <f>IF(AT$3&gt;=$C57,IF(AT$3&lt;=$C57+$D57-1,VLOOKUP((AT$3-$C57+1)/$D57,Profile!$B$2:$C$250,2)*($E57-$G56)-(IF(AS$3&gt;=$C57,IF(AS$3&lt;=$C57+$D57-1,VLOOKUP((AS$3-$C57+1)/$D57,Profile!$B$2:$C$250,2)*($E57-$G56),0),0)),0),0)</f>
        <v>0</v>
      </c>
      <c r="AU57" s="148">
        <f>IF(AU$3&gt;=$C57,IF(AU$3&lt;=$C57+$D57-1,VLOOKUP((AU$3-$C57+1)/$D57,Profile!$B$2:$C$250,2)*($E57-$G56)-(IF(AT$3&gt;=$C57,IF(AT$3&lt;=$C57+$D57-1,VLOOKUP((AT$3-$C57+1)/$D57,Profile!$B$2:$C$250,2)*($E57-$G56),0),0)),0),0)</f>
        <v>0</v>
      </c>
      <c r="AV57" s="148">
        <f>IF(AV$3&gt;=$C57,IF(AV$3&lt;=$C57+$D57-1,VLOOKUP((AV$3-$C57+1)/$D57,Profile!$B$2:$C$250,2)*($E57-$G56)-(IF(AU$3&gt;=$C57,IF(AU$3&lt;=$C57+$D57-1,VLOOKUP((AU$3-$C57+1)/$D57,Profile!$B$2:$C$250,2)*($E57-$G56),0),0)),0),0)</f>
        <v>0</v>
      </c>
      <c r="AW57" s="148">
        <f>IF(AW$3&gt;=$C57,IF(AW$3&lt;=$C57+$D57-1,VLOOKUP((AW$3-$C57+1)/$D57,Profile!$B$2:$C$250,2)*($E57-$G56)-(IF(AV$3&gt;=$C57,IF(AV$3&lt;=$C57+$D57-1,VLOOKUP((AV$3-$C57+1)/$D57,Profile!$B$2:$C$250,2)*($E57-$G56),0),0)),0),0)</f>
        <v>0</v>
      </c>
      <c r="AX57" s="148">
        <f>IF(AX$3&gt;=$C57,IF(AX$3&lt;=$C57+$D57-1,VLOOKUP((AX$3-$C57+1)/$D57,Profile!$B$2:$C$250,2)*($E57-$G56)-(IF(AW$3&gt;=$C57,IF(AW$3&lt;=$C57+$D57-1,VLOOKUP((AW$3-$C57+1)/$D57,Profile!$B$2:$C$250,2)*($E57-$G56),0),0)),0),0)</f>
        <v>0</v>
      </c>
      <c r="AY57" s="148">
        <f>IF(AY$3&gt;=$C57,IF(AY$3&lt;=$C57+$D57-1,VLOOKUP((AY$3-$C57+1)/$D57,Profile!$B$2:$C$250,2)*($E57-$G56)-(IF(AX$3&gt;=$C57,IF(AX$3&lt;=$C57+$D57-1,VLOOKUP((AX$3-$C57+1)/$D57,Profile!$B$2:$C$250,2)*($E57-$G56),0),0)),0),0)</f>
        <v>0</v>
      </c>
      <c r="AZ57" s="148">
        <f>IF(AZ$3&gt;=$C57,IF(AZ$3&lt;=$C57+$D57-1,VLOOKUP((AZ$3-$C57+1)/$D57,Profile!$B$2:$C$250,2)*($E57-$G56)-(IF(AY$3&gt;=$C57,IF(AY$3&lt;=$C57+$D57-1,VLOOKUP((AY$3-$C57+1)/$D57,Profile!$B$2:$C$250,2)*($E57-$G56),0),0)),0),0)</f>
        <v>0</v>
      </c>
      <c r="BA57" s="148">
        <f>IF(BA$3&gt;=$C57,IF(BA$3&lt;=$C57+$D57-1,VLOOKUP((BA$3-$C57+1)/$D57,Profile!$B$2:$C$250,2)*($E57-$G56)-(IF(AZ$3&gt;=$C57,IF(AZ$3&lt;=$C57+$D57-1,VLOOKUP((AZ$3-$C57+1)/$D57,Profile!$B$2:$C$250,2)*($E57-$G56),0),0)),0),0)</f>
        <v>0</v>
      </c>
      <c r="BB57" s="148">
        <f>IF(BB$3&gt;=$C57,IF(BB$3&lt;=$C57+$D57-1,VLOOKUP((BB$3-$C57+1)/$D57,Profile!$B$2:$C$250,2)*($E57-$G56)-(IF(BA$3&gt;=$C57,IF(BA$3&lt;=$C57+$D57-1,VLOOKUP((BA$3-$C57+1)/$D57,Profile!$B$2:$C$250,2)*($E57-$G56),0),0)),0),0)</f>
        <v>0</v>
      </c>
      <c r="BC57" s="148">
        <f>IF(BC$3&gt;=$C57,IF(BC$3&lt;=$C57+$D57-1,VLOOKUP((BC$3-$C57+1)/$D57,Profile!$B$2:$C$250,2)*($E57-$G56)-(IF(BB$3&gt;=$C57,IF(BB$3&lt;=$C57+$D57-1,VLOOKUP((BB$3-$C57+1)/$D57,Profile!$B$2:$C$250,2)*($E57-$G56),0),0)),0),0)</f>
        <v>0</v>
      </c>
      <c r="BD57" s="148">
        <f>IF(BD$3&gt;=$C57,IF(BD$3&lt;=$C57+$D57-1,VLOOKUP((BD$3-$C57+1)/$D57,Profile!$B$2:$C$250,2)*($E57-$G56)-(IF(BC$3&gt;=$C57,IF(BC$3&lt;=$C57+$D57-1,VLOOKUP((BC$3-$C57+1)/$D57,Profile!$B$2:$C$250,2)*($E57-$G56),0),0)),0),0)</f>
        <v>0</v>
      </c>
      <c r="BE57" s="148">
        <f>IF(BE$3&gt;=$C57,IF(BE$3&lt;=$C57+$D57-1,VLOOKUP((BE$3-$C57+1)/$D57,Profile!$B$2:$C$250,2)*($E57-$G56)-(IF(BD$3&gt;=$C57,IF(BD$3&lt;=$C57+$D57-1,VLOOKUP((BD$3-$C57+1)/$D57,Profile!$B$2:$C$250,2)*($E57-$G56),0),0)),0),0)</f>
        <v>0</v>
      </c>
      <c r="BF57" s="148">
        <f>IF(BF$3&gt;=$C57,IF(BF$3&lt;=$C57+$D57-1,VLOOKUP((BF$3-$C57+1)/$D57,Profile!$B$2:$C$250,2)*($E57-$G56)-(IF(BE$3&gt;=$C57,IF(BE$3&lt;=$C57+$D57-1,VLOOKUP((BE$3-$C57+1)/$D57,Profile!$B$2:$C$250,2)*($E57-$G56),0),0)),0),0)</f>
        <v>0</v>
      </c>
      <c r="BG57" s="148">
        <f>IF(BG$3&gt;=$C57,IF(BG$3&lt;=$C57+$D57-1,VLOOKUP((BG$3-$C57+1)/$D57,Profile!$B$2:$C$250,2)*($E57-$G56)-(IF(BF$3&gt;=$C57,IF(BF$3&lt;=$C57+$D57-1,VLOOKUP((BF$3-$C57+1)/$D57,Profile!$B$2:$C$250,2)*($E57-$G56),0),0)),0),0)</f>
        <v>0</v>
      </c>
      <c r="BH57" s="148">
        <f>IF(BH$3&gt;=$C57,IF(BH$3&lt;=$C57+$D57-1,VLOOKUP((BH$3-$C57+1)/$D57,Profile!$B$2:$C$250,2)*($E57-$G56)-(IF(BG$3&gt;=$C57,IF(BG$3&lt;=$C57+$D57-1,VLOOKUP((BG$3-$C57+1)/$D57,Profile!$B$2:$C$250,2)*($E57-$G56),0),0)),0),0)</f>
        <v>0</v>
      </c>
      <c r="BI57" s="148">
        <f>IF(BI$3&gt;=$C57,IF(BI$3&lt;=$C57+$D57-1,VLOOKUP((BI$3-$C57+1)/$D57,Profile!$B$2:$C$250,2)*($E57-$G56)-(IF(BH$3&gt;=$C57,IF(BH$3&lt;=$C57+$D57-1,VLOOKUP((BH$3-$C57+1)/$D57,Profile!$B$2:$C$250,2)*($E57-$G56),0),0)),0),0)</f>
        <v>0</v>
      </c>
      <c r="BJ57" s="148">
        <f>IF(BJ$3&gt;=$C57,IF(BJ$3&lt;=$C57+$D57-1,VLOOKUP((BJ$3-$C57+1)/$D57,Profile!$B$2:$C$250,2)*($E57-$G56)-(IF(BI$3&gt;=$C57,IF(BI$3&lt;=$C57+$D57-1,VLOOKUP((BI$3-$C57+1)/$D57,Profile!$B$2:$C$250,2)*($E57-$G56),0),0)),0),0)</f>
        <v>0</v>
      </c>
      <c r="BK57" s="148">
        <f>IF(BK$3&gt;=$C57,IF(BK$3&lt;=$C57+$D57-1,VLOOKUP((BK$3-$C57+1)/$D57,Profile!$B$2:$C$250,2)*($E57-$G56)-(IF(BJ$3&gt;=$C57,IF(BJ$3&lt;=$C57+$D57-1,VLOOKUP((BJ$3-$C57+1)/$D57,Profile!$B$2:$C$250,2)*($E57-$G56),0),0)),0),0)</f>
        <v>0</v>
      </c>
      <c r="BL57" s="148">
        <f>IF(BL$3&gt;=$C57,IF(BL$3&lt;=$C57+$D57-1,VLOOKUP((BL$3-$C57+1)/$D57,Profile!$B$2:$C$250,2)*($E57-$G56)-(IF(BK$3&gt;=$C57,IF(BK$3&lt;=$C57+$D57-1,VLOOKUP((BK$3-$C57+1)/$D57,Profile!$B$2:$C$250,2)*($E57-$G56),0),0)),0),0)</f>
        <v>0</v>
      </c>
      <c r="BM57" s="148">
        <f>IF(BM$3&gt;=$C57,IF(BM$3&lt;=$C57+$D57-1,VLOOKUP((BM$3-$C57+1)/$D57,Profile!$B$2:$C$250,2)*($E57-$G56)-(IF(BL$3&gt;=$C57,IF(BL$3&lt;=$C57+$D57-1,VLOOKUP((BL$3-$C57+1)/$D57,Profile!$B$2:$C$250,2)*($E57-$G56),0),0)),0),0)</f>
        <v>0</v>
      </c>
      <c r="BN57" s="148">
        <f>IF(BN$3&gt;=$C57,IF(BN$3&lt;=$C57+$D57-1,VLOOKUP((BN$3-$C57+1)/$D57,Profile!$B$2:$C$250,2)*($E57-$G56)-(IF(BM$3&gt;=$C57,IF(BM$3&lt;=$C57+$D57-1,VLOOKUP((BM$3-$C57+1)/$D57,Profile!$B$2:$C$250,2)*($E57-$G56),0),0)),0),0)</f>
        <v>0</v>
      </c>
      <c r="BO57" s="148">
        <f>IF(BO$3&gt;=$C57,IF(BO$3&lt;=$C57+$D57-1,VLOOKUP((BO$3-$C57+1)/$D57,Profile!$B$2:$C$250,2)*($E57-$G56)-(IF(BN$3&gt;=$C57,IF(BN$3&lt;=$C57+$D57-1,VLOOKUP((BN$3-$C57+1)/$D57,Profile!$B$2:$C$250,2)*($E57-$G56),0),0)),0),0)</f>
        <v>0</v>
      </c>
      <c r="BP57" s="148">
        <f>IF(BP$3&gt;=$C57,IF(BP$3&lt;=$C57+$D57-1,VLOOKUP((BP$3-$C57+1)/$D57,Profile!$B$2:$C$250,2)*($E57-$G56)-(IF(BO$3&gt;=$C57,IF(BO$3&lt;=$C57+$D57-1,VLOOKUP((BO$3-$C57+1)/$D57,Profile!$B$2:$C$250,2)*($E57-$G56),0),0)),0),0)</f>
        <v>0</v>
      </c>
      <c r="BQ57" s="148">
        <f>IF(BQ$3&gt;=$C57,IF(BQ$3&lt;=$C57+$D57-1,VLOOKUP((BQ$3-$C57+1)/$D57,Profile!$B$2:$C$250,2)*($E57-$G56)-(IF(BP$3&gt;=$C57,IF(BP$3&lt;=$C57+$D57-1,VLOOKUP((BP$3-$C57+1)/$D57,Profile!$B$2:$C$250,2)*($E57-$G56),0),0)),0),0)</f>
        <v>0</v>
      </c>
      <c r="BR57" s="148">
        <f>IF(BR$3&gt;=$C57,IF(BR$3&lt;=$C57+$D57-1,VLOOKUP((BR$3-$C57+1)/$D57,Profile!$B$2:$C$250,2)*($E57-$G56)-(IF(BQ$3&gt;=$C57,IF(BQ$3&lt;=$C57+$D57-1,VLOOKUP((BQ$3-$C57+1)/$D57,Profile!$B$2:$C$250,2)*($E57-$G56),0),0)),0),0)</f>
        <v>0</v>
      </c>
      <c r="BS57" s="148">
        <f>IF(BS$3&gt;=$C57,IF(BS$3&lt;=$C57+$D57-1,VLOOKUP((BS$3-$C57+1)/$D57,Profile!$B$2:$C$250,2)*($E57-$G56)-(IF(BR$3&gt;=$C57,IF(BR$3&lt;=$C57+$D57-1,VLOOKUP((BR$3-$C57+1)/$D57,Profile!$B$2:$C$250,2)*($E57-$G56),0),0)),0),0)</f>
        <v>0</v>
      </c>
      <c r="BT57" s="148">
        <f>IF(BT$3&gt;=$C57,IF(BT$3&lt;=$C57+$D57-1,VLOOKUP((BT$3-$C57+1)/$D57,Profile!$B$2:$C$250,2)*($E57-$G56)-(IF(BS$3&gt;=$C57,IF(BS$3&lt;=$C57+$D57-1,VLOOKUP((BS$3-$C57+1)/$D57,Profile!$B$2:$C$250,2)*($E57-$G56),0),0)),0),0)</f>
        <v>0</v>
      </c>
    </row>
    <row r="58" spans="1:72">
      <c r="A58" s="131"/>
      <c r="C58" s="131"/>
      <c r="D58" s="153"/>
      <c r="E58" s="149"/>
      <c r="F58" s="142" t="s">
        <v>31</v>
      </c>
      <c r="G58" s="148">
        <f>SUM(H58:GA58)</f>
        <v>0</v>
      </c>
      <c r="H58" s="148">
        <f t="shared" ref="H58:AM58" si="42">+H56+H57</f>
        <v>0</v>
      </c>
      <c r="I58" s="148">
        <f t="shared" si="42"/>
        <v>0</v>
      </c>
      <c r="J58" s="148">
        <f t="shared" si="42"/>
        <v>0</v>
      </c>
      <c r="K58" s="148">
        <f t="shared" si="42"/>
        <v>0</v>
      </c>
      <c r="L58" s="148">
        <f t="shared" si="42"/>
        <v>0</v>
      </c>
      <c r="M58" s="148">
        <f t="shared" si="42"/>
        <v>0</v>
      </c>
      <c r="N58" s="148">
        <f t="shared" si="42"/>
        <v>0</v>
      </c>
      <c r="O58" s="148">
        <f t="shared" si="42"/>
        <v>0</v>
      </c>
      <c r="P58" s="148">
        <f t="shared" si="42"/>
        <v>0</v>
      </c>
      <c r="Q58" s="148">
        <f t="shared" si="42"/>
        <v>0</v>
      </c>
      <c r="R58" s="148">
        <f t="shared" si="42"/>
        <v>0</v>
      </c>
      <c r="S58" s="148">
        <f t="shared" si="42"/>
        <v>0</v>
      </c>
      <c r="T58" s="148">
        <f t="shared" si="42"/>
        <v>0</v>
      </c>
      <c r="U58" s="148">
        <f t="shared" si="42"/>
        <v>0</v>
      </c>
      <c r="V58" s="148">
        <f t="shared" si="42"/>
        <v>0</v>
      </c>
      <c r="W58" s="148">
        <f t="shared" si="42"/>
        <v>0</v>
      </c>
      <c r="X58" s="148">
        <f t="shared" si="42"/>
        <v>0</v>
      </c>
      <c r="Y58" s="148">
        <f t="shared" si="42"/>
        <v>0</v>
      </c>
      <c r="Z58" s="148">
        <f t="shared" si="42"/>
        <v>0</v>
      </c>
      <c r="AA58" s="148">
        <f t="shared" si="42"/>
        <v>0</v>
      </c>
      <c r="AB58" s="148">
        <f t="shared" si="42"/>
        <v>0</v>
      </c>
      <c r="AC58" s="148">
        <f t="shared" si="42"/>
        <v>0</v>
      </c>
      <c r="AD58" s="148">
        <f t="shared" si="42"/>
        <v>0</v>
      </c>
      <c r="AE58" s="148">
        <f t="shared" si="42"/>
        <v>0</v>
      </c>
      <c r="AF58" s="148">
        <f t="shared" si="42"/>
        <v>0</v>
      </c>
      <c r="AG58" s="148">
        <f t="shared" si="42"/>
        <v>0</v>
      </c>
      <c r="AH58" s="148">
        <f t="shared" si="42"/>
        <v>0</v>
      </c>
      <c r="AI58" s="148">
        <f t="shared" si="42"/>
        <v>0</v>
      </c>
      <c r="AJ58" s="148">
        <f t="shared" si="42"/>
        <v>0</v>
      </c>
      <c r="AK58" s="148">
        <f t="shared" si="42"/>
        <v>0</v>
      </c>
      <c r="AL58" s="148">
        <f t="shared" si="42"/>
        <v>0</v>
      </c>
      <c r="AM58" s="148">
        <f t="shared" si="42"/>
        <v>0</v>
      </c>
      <c r="AN58" s="148">
        <f t="shared" ref="AN58:BS58" si="43">+AN56+AN57</f>
        <v>0</v>
      </c>
      <c r="AO58" s="148">
        <f t="shared" si="43"/>
        <v>0</v>
      </c>
      <c r="AP58" s="148">
        <f t="shared" si="43"/>
        <v>0</v>
      </c>
      <c r="AQ58" s="148">
        <f t="shared" si="43"/>
        <v>0</v>
      </c>
      <c r="AR58" s="148">
        <f t="shared" si="43"/>
        <v>0</v>
      </c>
      <c r="AS58" s="148">
        <f t="shared" si="43"/>
        <v>0</v>
      </c>
      <c r="AT58" s="148">
        <f t="shared" si="43"/>
        <v>0</v>
      </c>
      <c r="AU58" s="148">
        <f t="shared" si="43"/>
        <v>0</v>
      </c>
      <c r="AV58" s="148">
        <f t="shared" si="43"/>
        <v>0</v>
      </c>
      <c r="AW58" s="148">
        <f t="shared" si="43"/>
        <v>0</v>
      </c>
      <c r="AX58" s="148">
        <f t="shared" si="43"/>
        <v>0</v>
      </c>
      <c r="AY58" s="148">
        <f t="shared" si="43"/>
        <v>0</v>
      </c>
      <c r="AZ58" s="148">
        <f t="shared" si="43"/>
        <v>0</v>
      </c>
      <c r="BA58" s="148">
        <f t="shared" si="43"/>
        <v>0</v>
      </c>
      <c r="BB58" s="148">
        <f t="shared" si="43"/>
        <v>0</v>
      </c>
      <c r="BC58" s="148">
        <f t="shared" si="43"/>
        <v>0</v>
      </c>
      <c r="BD58" s="148">
        <f t="shared" si="43"/>
        <v>0</v>
      </c>
      <c r="BE58" s="148">
        <f t="shared" si="43"/>
        <v>0</v>
      </c>
      <c r="BF58" s="148">
        <f t="shared" si="43"/>
        <v>0</v>
      </c>
      <c r="BG58" s="148">
        <f t="shared" si="43"/>
        <v>0</v>
      </c>
      <c r="BH58" s="148">
        <f t="shared" si="43"/>
        <v>0</v>
      </c>
      <c r="BI58" s="148">
        <f t="shared" si="43"/>
        <v>0</v>
      </c>
      <c r="BJ58" s="148">
        <f t="shared" si="43"/>
        <v>0</v>
      </c>
      <c r="BK58" s="148">
        <f t="shared" si="43"/>
        <v>0</v>
      </c>
      <c r="BL58" s="148">
        <f t="shared" si="43"/>
        <v>0</v>
      </c>
      <c r="BM58" s="148">
        <f t="shared" si="43"/>
        <v>0</v>
      </c>
      <c r="BN58" s="148">
        <f t="shared" si="43"/>
        <v>0</v>
      </c>
      <c r="BO58" s="148">
        <f t="shared" si="43"/>
        <v>0</v>
      </c>
      <c r="BP58" s="148">
        <f t="shared" si="43"/>
        <v>0</v>
      </c>
      <c r="BQ58" s="148">
        <f t="shared" si="43"/>
        <v>0</v>
      </c>
      <c r="BR58" s="148">
        <f t="shared" si="43"/>
        <v>0</v>
      </c>
      <c r="BS58" s="148">
        <f t="shared" si="43"/>
        <v>0</v>
      </c>
      <c r="BT58" s="148">
        <f>+BT56+BT57</f>
        <v>0</v>
      </c>
    </row>
    <row r="59" spans="1:72">
      <c r="A59" s="131"/>
      <c r="C59" s="131"/>
      <c r="D59" s="149"/>
      <c r="F59" s="142" t="s">
        <v>36</v>
      </c>
      <c r="G59" s="148"/>
      <c r="H59" s="148">
        <f>+H58</f>
        <v>0</v>
      </c>
      <c r="I59" s="148">
        <f t="shared" ref="I59:AN59" si="44">+I58+H59</f>
        <v>0</v>
      </c>
      <c r="J59" s="148">
        <f t="shared" si="44"/>
        <v>0</v>
      </c>
      <c r="K59" s="148">
        <f t="shared" si="44"/>
        <v>0</v>
      </c>
      <c r="L59" s="148">
        <f t="shared" si="44"/>
        <v>0</v>
      </c>
      <c r="M59" s="148">
        <f t="shared" si="44"/>
        <v>0</v>
      </c>
      <c r="N59" s="148">
        <f t="shared" si="44"/>
        <v>0</v>
      </c>
      <c r="O59" s="148">
        <f t="shared" si="44"/>
        <v>0</v>
      </c>
      <c r="P59" s="148">
        <f t="shared" si="44"/>
        <v>0</v>
      </c>
      <c r="Q59" s="148">
        <f t="shared" si="44"/>
        <v>0</v>
      </c>
      <c r="R59" s="148">
        <f t="shared" si="44"/>
        <v>0</v>
      </c>
      <c r="S59" s="148">
        <f t="shared" si="44"/>
        <v>0</v>
      </c>
      <c r="T59" s="148">
        <f t="shared" si="44"/>
        <v>0</v>
      </c>
      <c r="U59" s="148">
        <f t="shared" si="44"/>
        <v>0</v>
      </c>
      <c r="V59" s="148">
        <f t="shared" si="44"/>
        <v>0</v>
      </c>
      <c r="W59" s="148">
        <f t="shared" si="44"/>
        <v>0</v>
      </c>
      <c r="X59" s="148">
        <f t="shared" si="44"/>
        <v>0</v>
      </c>
      <c r="Y59" s="148">
        <f t="shared" si="44"/>
        <v>0</v>
      </c>
      <c r="Z59" s="148">
        <f t="shared" si="44"/>
        <v>0</v>
      </c>
      <c r="AA59" s="148">
        <f t="shared" si="44"/>
        <v>0</v>
      </c>
      <c r="AB59" s="148">
        <f t="shared" si="44"/>
        <v>0</v>
      </c>
      <c r="AC59" s="148">
        <f t="shared" si="44"/>
        <v>0</v>
      </c>
      <c r="AD59" s="148">
        <f t="shared" si="44"/>
        <v>0</v>
      </c>
      <c r="AE59" s="148">
        <f t="shared" si="44"/>
        <v>0</v>
      </c>
      <c r="AF59" s="148">
        <f t="shared" si="44"/>
        <v>0</v>
      </c>
      <c r="AG59" s="148">
        <f t="shared" si="44"/>
        <v>0</v>
      </c>
      <c r="AH59" s="148">
        <f t="shared" si="44"/>
        <v>0</v>
      </c>
      <c r="AI59" s="148">
        <f t="shared" si="44"/>
        <v>0</v>
      </c>
      <c r="AJ59" s="148">
        <f t="shared" si="44"/>
        <v>0</v>
      </c>
      <c r="AK59" s="148">
        <f t="shared" si="44"/>
        <v>0</v>
      </c>
      <c r="AL59" s="148">
        <f t="shared" si="44"/>
        <v>0</v>
      </c>
      <c r="AM59" s="148">
        <f t="shared" si="44"/>
        <v>0</v>
      </c>
      <c r="AN59" s="148">
        <f t="shared" si="44"/>
        <v>0</v>
      </c>
      <c r="AO59" s="148">
        <f t="shared" ref="AO59:BT59" si="45">+AO58+AN59</f>
        <v>0</v>
      </c>
      <c r="AP59" s="148">
        <f t="shared" si="45"/>
        <v>0</v>
      </c>
      <c r="AQ59" s="148">
        <f t="shared" si="45"/>
        <v>0</v>
      </c>
      <c r="AR59" s="148">
        <f t="shared" si="45"/>
        <v>0</v>
      </c>
      <c r="AS59" s="148">
        <f t="shared" si="45"/>
        <v>0</v>
      </c>
      <c r="AT59" s="148">
        <f t="shared" si="45"/>
        <v>0</v>
      </c>
      <c r="AU59" s="148">
        <f t="shared" si="45"/>
        <v>0</v>
      </c>
      <c r="AV59" s="148">
        <f t="shared" si="45"/>
        <v>0</v>
      </c>
      <c r="AW59" s="148">
        <f t="shared" si="45"/>
        <v>0</v>
      </c>
      <c r="AX59" s="148">
        <f t="shared" si="45"/>
        <v>0</v>
      </c>
      <c r="AY59" s="148">
        <f t="shared" si="45"/>
        <v>0</v>
      </c>
      <c r="AZ59" s="148">
        <f t="shared" si="45"/>
        <v>0</v>
      </c>
      <c r="BA59" s="148">
        <f t="shared" si="45"/>
        <v>0</v>
      </c>
      <c r="BB59" s="148">
        <f t="shared" si="45"/>
        <v>0</v>
      </c>
      <c r="BC59" s="148">
        <f t="shared" si="45"/>
        <v>0</v>
      </c>
      <c r="BD59" s="148">
        <f t="shared" si="45"/>
        <v>0</v>
      </c>
      <c r="BE59" s="148">
        <f t="shared" si="45"/>
        <v>0</v>
      </c>
      <c r="BF59" s="148">
        <f t="shared" si="45"/>
        <v>0</v>
      </c>
      <c r="BG59" s="148">
        <f t="shared" si="45"/>
        <v>0</v>
      </c>
      <c r="BH59" s="148">
        <f t="shared" si="45"/>
        <v>0</v>
      </c>
      <c r="BI59" s="148">
        <f t="shared" si="45"/>
        <v>0</v>
      </c>
      <c r="BJ59" s="148">
        <f t="shared" si="45"/>
        <v>0</v>
      </c>
      <c r="BK59" s="148">
        <f t="shared" si="45"/>
        <v>0</v>
      </c>
      <c r="BL59" s="148">
        <f t="shared" si="45"/>
        <v>0</v>
      </c>
      <c r="BM59" s="148">
        <f t="shared" si="45"/>
        <v>0</v>
      </c>
      <c r="BN59" s="148">
        <f t="shared" si="45"/>
        <v>0</v>
      </c>
      <c r="BO59" s="148">
        <f t="shared" si="45"/>
        <v>0</v>
      </c>
      <c r="BP59" s="148">
        <f t="shared" si="45"/>
        <v>0</v>
      </c>
      <c r="BQ59" s="148">
        <f t="shared" si="45"/>
        <v>0</v>
      </c>
      <c r="BR59" s="148">
        <f t="shared" si="45"/>
        <v>0</v>
      </c>
      <c r="BS59" s="148">
        <f t="shared" si="45"/>
        <v>0</v>
      </c>
      <c r="BT59" s="148">
        <f t="shared" si="45"/>
        <v>0</v>
      </c>
    </row>
    <row r="60" spans="1:72" ht="1.9" customHeight="1">
      <c r="A60" s="131"/>
      <c r="C60" s="131"/>
      <c r="E60" s="149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</row>
    <row r="61" spans="1:72">
      <c r="A61" s="131">
        <v>12</v>
      </c>
      <c r="B61" s="155" t="s">
        <v>47</v>
      </c>
      <c r="C61" s="131"/>
      <c r="E61" s="149"/>
      <c r="F61" s="156" t="s">
        <v>34</v>
      </c>
      <c r="G61" s="148">
        <f>SUM(H61:GA61)</f>
        <v>0</v>
      </c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9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</row>
    <row r="62" spans="1:72">
      <c r="A62" s="131"/>
      <c r="C62" s="150"/>
      <c r="D62" s="151"/>
      <c r="E62" s="152"/>
      <c r="F62" s="142" t="s">
        <v>35</v>
      </c>
      <c r="G62" s="148">
        <f>SUM(H62:GA62)</f>
        <v>0</v>
      </c>
      <c r="H62" s="148">
        <f>IF(H$3&gt;=$C62,IF(H$3&lt;=$C62+$D62-1,VLOOKUP((H$3-$C62+1)/$D62,Profile!$B$2:$C$250,2)*($E62-$G61)-(IF(G$3&gt;=$C62,IF(G$3&lt;=$C62+$D62-1,VLOOKUP((G$3-$C62+1)/$D62,Profile!$B$2:$C$250,2)*($E62-$G61),0),0)),0),0)</f>
        <v>0</v>
      </c>
      <c r="I62" s="148">
        <f>IF(I$3&gt;=$C62,IF(I$3&lt;=$C62+$D62-1,VLOOKUP((I$3-$C62+1)/$D62,Profile!$B$2:$C$250,2)*($E62-$G61)-(IF(H$3&gt;=$C62,IF(H$3&lt;=$C62+$D62-1,VLOOKUP((H$3-$C62+1)/$D62,Profile!$B$2:$C$250,2)*($E62-$G61),0),0)),0),0)</f>
        <v>0</v>
      </c>
      <c r="J62" s="148">
        <f>IF(J$3&gt;=$C62,IF(J$3&lt;=$C62+$D62-1,VLOOKUP((J$3-$C62+1)/$D62,Profile!$B$2:$C$250,2)*($E62-$G61)-(IF(I$3&gt;=$C62,IF(I$3&lt;=$C62+$D62-1,VLOOKUP((I$3-$C62+1)/$D62,Profile!$B$2:$C$250,2)*($E62-$G61),0),0)),0),0)</f>
        <v>0</v>
      </c>
      <c r="K62" s="148">
        <f>IF(K$3&gt;=$C62,IF(K$3&lt;=$C62+$D62-1,VLOOKUP((K$3-$C62+1)/$D62,Profile!$B$2:$C$250,2)*($E62-$G61)-(IF(J$3&gt;=$C62,IF(J$3&lt;=$C62+$D62-1,VLOOKUP((J$3-$C62+1)/$D62,Profile!$B$2:$C$250,2)*($E62-$G61),0),0)),0),0)</f>
        <v>0</v>
      </c>
      <c r="L62" s="148">
        <f>IF(L$3&gt;=$C62,IF(L$3&lt;=$C62+$D62-1,VLOOKUP((L$3-$C62+1)/$D62,Profile!$B$2:$C$250,2)*($E62-$G61)-(IF(K$3&gt;=$C62,IF(K$3&lt;=$C62+$D62-1,VLOOKUP((K$3-$C62+1)/$D62,Profile!$B$2:$C$250,2)*($E62-$G61),0),0)),0),0)</f>
        <v>0</v>
      </c>
      <c r="M62" s="148">
        <f>IF(M$3&gt;=$C62,IF(M$3&lt;=$C62+$D62-1,VLOOKUP((M$3-$C62+1)/$D62,Profile!$B$2:$C$250,2)*($E62-$G61)-(IF(L$3&gt;=$C62,IF(L$3&lt;=$C62+$D62-1,VLOOKUP((L$3-$C62+1)/$D62,Profile!$B$2:$C$250,2)*($E62-$G61),0),0)),0),0)</f>
        <v>0</v>
      </c>
      <c r="N62" s="148">
        <f>IF(N$3&gt;=$C62,IF(N$3&lt;=$C62+$D62-1,VLOOKUP((N$3-$C62+1)/$D62,Profile!$B$2:$C$250,2)*($E62-$G61)-(IF(M$3&gt;=$C62,IF(M$3&lt;=$C62+$D62-1,VLOOKUP((M$3-$C62+1)/$D62,Profile!$B$2:$C$250,2)*($E62-$G61),0),0)),0),0)</f>
        <v>0</v>
      </c>
      <c r="O62" s="148">
        <f>IF(O$3&gt;=$C62,IF(O$3&lt;=$C62+$D62-1,VLOOKUP((O$3-$C62+1)/$D62,Profile!$B$2:$C$250,2)*($E62-$G61)-(IF(N$3&gt;=$C62,IF(N$3&lt;=$C62+$D62-1,VLOOKUP((N$3-$C62+1)/$D62,Profile!$B$2:$C$250,2)*($E62-$G61),0),0)),0),0)</f>
        <v>0</v>
      </c>
      <c r="P62" s="148">
        <f>IF(P$3&gt;=$C62,IF(P$3&lt;=$C62+$D62-1,VLOOKUP((P$3-$C62+1)/$D62,Profile!$B$2:$C$250,2)*($E62-$G61)-(IF(O$3&gt;=$C62,IF(O$3&lt;=$C62+$D62-1,VLOOKUP((O$3-$C62+1)/$D62,Profile!$B$2:$C$250,2)*($E62-$G61),0),0)),0),0)</f>
        <v>0</v>
      </c>
      <c r="Q62" s="148">
        <f>IF(Q$3&gt;=$C62,IF(Q$3&lt;=$C62+$D62-1,VLOOKUP((Q$3-$C62+1)/$D62,Profile!$B$2:$C$250,2)*($E62-$G61)-(IF(P$3&gt;=$C62,IF(P$3&lt;=$C62+$D62-1,VLOOKUP((P$3-$C62+1)/$D62,Profile!$B$2:$C$250,2)*($E62-$G61),0),0)),0),0)</f>
        <v>0</v>
      </c>
      <c r="R62" s="148">
        <f>IF(R$3&gt;=$C62,IF(R$3&lt;=$C62+$D62-1,VLOOKUP((R$3-$C62+1)/$D62,Profile!$B$2:$C$250,2)*($E62-$G61)-(IF(Q$3&gt;=$C62,IF(Q$3&lt;=$C62+$D62-1,VLOOKUP((Q$3-$C62+1)/$D62,Profile!$B$2:$C$250,2)*($E62-$G61),0),0)),0),0)</f>
        <v>0</v>
      </c>
      <c r="S62" s="148">
        <f>IF(S$3&gt;=$C62,IF(S$3&lt;=$C62+$D62-1,VLOOKUP((S$3-$C62+1)/$D62,Profile!$B$2:$C$250,2)*($E62-$G61)-(IF(R$3&gt;=$C62,IF(R$3&lt;=$C62+$D62-1,VLOOKUP((R$3-$C62+1)/$D62,Profile!$B$2:$C$250,2)*($E62-$G61),0),0)),0),0)</f>
        <v>0</v>
      </c>
      <c r="T62" s="148">
        <f>IF(T$3&gt;=$C62,IF(T$3&lt;=$C62+$D62-1,VLOOKUP((T$3-$C62+1)/$D62,Profile!$B$2:$C$250,2)*($E62-$G61)-(IF(S$3&gt;=$C62,IF(S$3&lt;=$C62+$D62-1,VLOOKUP((S$3-$C62+1)/$D62,Profile!$B$2:$C$250,2)*($E62-$G61),0),0)),0),0)</f>
        <v>0</v>
      </c>
      <c r="U62" s="148">
        <f>IF(U$3&gt;=$C62,IF(U$3&lt;=$C62+$D62-1,VLOOKUP((U$3-$C62+1)/$D62,Profile!$B$2:$C$250,2)*($E62-$G61)-(IF(T$3&gt;=$C62,IF(T$3&lt;=$C62+$D62-1,VLOOKUP((T$3-$C62+1)/$D62,Profile!$B$2:$C$250,2)*($E62-$G61),0),0)),0),0)</f>
        <v>0</v>
      </c>
      <c r="V62" s="148">
        <f>IF(V$3&gt;=$C62,IF(V$3&lt;=$C62+$D62-1,VLOOKUP((V$3-$C62+1)/$D62,Profile!$B$2:$C$250,2)*($E62-$G61)-(IF(U$3&gt;=$C62,IF(U$3&lt;=$C62+$D62-1,VLOOKUP((U$3-$C62+1)/$D62,Profile!$B$2:$C$250,2)*($E62-$G61),0),0)),0),0)</f>
        <v>0</v>
      </c>
      <c r="W62" s="148">
        <f>IF(W$3&gt;=$C62,IF(W$3&lt;=$C62+$D62-1,VLOOKUP((W$3-$C62+1)/$D62,Profile!$B$2:$C$250,2)*($E62-$G61)-(IF(V$3&gt;=$C62,IF(V$3&lt;=$C62+$D62-1,VLOOKUP((V$3-$C62+1)/$D62,Profile!$B$2:$C$250,2)*($E62-$G61),0),0)),0),0)</f>
        <v>0</v>
      </c>
      <c r="X62" s="148">
        <f>IF(X$3&gt;=$C62,IF(X$3&lt;=$C62+$D62-1,VLOOKUP((X$3-$C62+1)/$D62,Profile!$B$2:$C$250,2)*($E62-$G61)-(IF(W$3&gt;=$C62,IF(W$3&lt;=$C62+$D62-1,VLOOKUP((W$3-$C62+1)/$D62,Profile!$B$2:$C$250,2)*($E62-$G61),0),0)),0),0)</f>
        <v>0</v>
      </c>
      <c r="Y62" s="148">
        <f>IF(Y$3&gt;=$C62,IF(Y$3&lt;=$C62+$D62-1,VLOOKUP((Y$3-$C62+1)/$D62,Profile!$B$2:$C$250,2)*($E62-$G61)-(IF(X$3&gt;=$C62,IF(X$3&lt;=$C62+$D62-1,VLOOKUP((X$3-$C62+1)/$D62,Profile!$B$2:$C$250,2)*($E62-$G61),0),0)),0),0)</f>
        <v>0</v>
      </c>
      <c r="Z62" s="148">
        <f>IF(Z$3&gt;=$C62,IF(Z$3&lt;=$C62+$D62-1,VLOOKUP((Z$3-$C62+1)/$D62,Profile!$B$2:$C$250,2)*($E62-$G61)-(IF(Y$3&gt;=$C62,IF(Y$3&lt;=$C62+$D62-1,VLOOKUP((Y$3-$C62+1)/$D62,Profile!$B$2:$C$250,2)*($E62-$G61),0),0)),0),0)</f>
        <v>0</v>
      </c>
      <c r="AA62" s="148">
        <f>IF(AA$3&gt;=$C62,IF(AA$3&lt;=$C62+$D62-1,VLOOKUP((AA$3-$C62+1)/$D62,Profile!$B$2:$C$250,2)*($E62-$G61)-(IF(Z$3&gt;=$C62,IF(Z$3&lt;=$C62+$D62-1,VLOOKUP((Z$3-$C62+1)/$D62,Profile!$B$2:$C$250,2)*($E62-$G61),0),0)),0),0)</f>
        <v>0</v>
      </c>
      <c r="AB62" s="148">
        <f>IF(AB$3&gt;=$C62,IF(AB$3&lt;=$C62+$D62-1,VLOOKUP((AB$3-$C62+1)/$D62,Profile!$B$2:$C$250,2)*($E62-$G61)-(IF(AA$3&gt;=$C62,IF(AA$3&lt;=$C62+$D62-1,VLOOKUP((AA$3-$C62+1)/$D62,Profile!$B$2:$C$250,2)*($E62-$G61),0),0)),0),0)</f>
        <v>0</v>
      </c>
      <c r="AC62" s="148">
        <f>IF(AC$3&gt;=$C62,IF(AC$3&lt;=$C62+$D62-1,VLOOKUP((AC$3-$C62+1)/$D62,Profile!$B$2:$C$250,2)*($E62-$G61)-(IF(AB$3&gt;=$C62,IF(AB$3&lt;=$C62+$D62-1,VLOOKUP((AB$3-$C62+1)/$D62,Profile!$B$2:$C$250,2)*($E62-$G61),0),0)),0),0)</f>
        <v>0</v>
      </c>
      <c r="AD62" s="148">
        <f>IF(AD$3&gt;=$C62,IF(AD$3&lt;=$C62+$D62-1,VLOOKUP((AD$3-$C62+1)/$D62,Profile!$B$2:$C$250,2)*($E62-$G61)-(IF(AC$3&gt;=$C62,IF(AC$3&lt;=$C62+$D62-1,VLOOKUP((AC$3-$C62+1)/$D62,Profile!$B$2:$C$250,2)*($E62-$G61),0),0)),0),0)</f>
        <v>0</v>
      </c>
      <c r="AE62" s="148">
        <f>IF(AE$3&gt;=$C62,IF(AE$3&lt;=$C62+$D62-1,VLOOKUP((AE$3-$C62+1)/$D62,Profile!$B$2:$C$250,2)*($E62-$G61)-(IF(AD$3&gt;=$C62,IF(AD$3&lt;=$C62+$D62-1,VLOOKUP((AD$3-$C62+1)/$D62,Profile!$B$2:$C$250,2)*($E62-$G61),0),0)),0),0)</f>
        <v>0</v>
      </c>
      <c r="AF62" s="148">
        <f>IF(AF$3&gt;=$C62,IF(AF$3&lt;=$C62+$D62-1,VLOOKUP((AF$3-$C62+1)/$D62,Profile!$B$2:$C$250,2)*($E62-$G61)-(IF(AE$3&gt;=$C62,IF(AE$3&lt;=$C62+$D62-1,VLOOKUP((AE$3-$C62+1)/$D62,Profile!$B$2:$C$250,2)*($E62-$G61),0),0)),0),0)</f>
        <v>0</v>
      </c>
      <c r="AG62" s="148">
        <f>IF(AG$3&gt;=$C62,IF(AG$3&lt;=$C62+$D62-1,VLOOKUP((AG$3-$C62+1)/$D62,Profile!$B$2:$C$250,2)*($E62-$G61)-(IF(AF$3&gt;=$C62,IF(AF$3&lt;=$C62+$D62-1,VLOOKUP((AF$3-$C62+1)/$D62,Profile!$B$2:$C$250,2)*($E62-$G61),0),0)),0),0)</f>
        <v>0</v>
      </c>
      <c r="AH62" s="148">
        <f>IF(AH$3&gt;=$C62,IF(AH$3&lt;=$C62+$D62-1,VLOOKUP((AH$3-$C62+1)/$D62,Profile!$B$2:$C$250,2)*($E62-$G61)-(IF(AG$3&gt;=$C62,IF(AG$3&lt;=$C62+$D62-1,VLOOKUP((AG$3-$C62+1)/$D62,Profile!$B$2:$C$250,2)*($E62-$G61),0),0)),0),0)</f>
        <v>0</v>
      </c>
      <c r="AI62" s="148">
        <f>IF(AI$3&gt;=$C62,IF(AI$3&lt;=$C62+$D62-1,VLOOKUP((AI$3-$C62+1)/$D62,Profile!$B$2:$C$250,2)*($E62-$G61)-(IF(AH$3&gt;=$C62,IF(AH$3&lt;=$C62+$D62-1,VLOOKUP((AH$3-$C62+1)/$D62,Profile!$B$2:$C$250,2)*($E62-$G61),0),0)),0),0)</f>
        <v>0</v>
      </c>
      <c r="AJ62" s="148">
        <f>IF(AJ$3&gt;=$C62,IF(AJ$3&lt;=$C62+$D62-1,VLOOKUP((AJ$3-$C62+1)/$D62,Profile!$B$2:$C$250,2)*($E62-$G61)-(IF(AI$3&gt;=$C62,IF(AI$3&lt;=$C62+$D62-1,VLOOKUP((AI$3-$C62+1)/$D62,Profile!$B$2:$C$250,2)*($E62-$G61),0),0)),0),0)</f>
        <v>0</v>
      </c>
      <c r="AK62" s="148">
        <f>IF(AK$3&gt;=$C62,IF(AK$3&lt;=$C62+$D62-1,VLOOKUP((AK$3-$C62+1)/$D62,Profile!$B$2:$C$250,2)*($E62-$G61)-(IF(AJ$3&gt;=$C62,IF(AJ$3&lt;=$C62+$D62-1,VLOOKUP((AJ$3-$C62+1)/$D62,Profile!$B$2:$C$250,2)*($E62-$G61),0),0)),0),0)</f>
        <v>0</v>
      </c>
      <c r="AL62" s="148">
        <f>IF(AL$3&gt;=$C62,IF(AL$3&lt;=$C62+$D62-1,VLOOKUP((AL$3-$C62+1)/$D62,Profile!$B$2:$C$250,2)*($E62-$G61)-(IF(AK$3&gt;=$C62,IF(AK$3&lt;=$C62+$D62-1,VLOOKUP((AK$3-$C62+1)/$D62,Profile!$B$2:$C$250,2)*($E62-$G61),0),0)),0),0)</f>
        <v>0</v>
      </c>
      <c r="AM62" s="148">
        <f>IF(AM$3&gt;=$C62,IF(AM$3&lt;=$C62+$D62-1,VLOOKUP((AM$3-$C62+1)/$D62,Profile!$B$2:$C$250,2)*($E62-$G61)-(IF(AL$3&gt;=$C62,IF(AL$3&lt;=$C62+$D62-1,VLOOKUP((AL$3-$C62+1)/$D62,Profile!$B$2:$C$250,2)*($E62-$G61),0),0)),0),0)</f>
        <v>0</v>
      </c>
      <c r="AN62" s="148">
        <f>IF(AN$3&gt;=$C62,IF(AN$3&lt;=$C62+$D62-1,VLOOKUP((AN$3-$C62+1)/$D62,Profile!$B$2:$C$250,2)*($E62-$G61)-(IF(AM$3&gt;=$C62,IF(AM$3&lt;=$C62+$D62-1,VLOOKUP((AM$3-$C62+1)/$D62,Profile!$B$2:$C$250,2)*($E62-$G61),0),0)),0),0)</f>
        <v>0</v>
      </c>
      <c r="AO62" s="148">
        <f>IF(AO$3&gt;=$C62,IF(AO$3&lt;=$C62+$D62-1,VLOOKUP((AO$3-$C62+1)/$D62,Profile!$B$2:$C$250,2)*($E62-$G61)-(IF(AN$3&gt;=$C62,IF(AN$3&lt;=$C62+$D62-1,VLOOKUP((AN$3-$C62+1)/$D62,Profile!$B$2:$C$250,2)*($E62-$G61),0),0)),0),0)</f>
        <v>0</v>
      </c>
      <c r="AP62" s="148">
        <f>IF(AP$3&gt;=$C62,IF(AP$3&lt;=$C62+$D62-1,VLOOKUP((AP$3-$C62+1)/$D62,Profile!$B$2:$C$250,2)*($E62-$G61)-(IF(AO$3&gt;=$C62,IF(AO$3&lt;=$C62+$D62-1,VLOOKUP((AO$3-$C62+1)/$D62,Profile!$B$2:$C$250,2)*($E62-$G61),0),0)),0),0)</f>
        <v>0</v>
      </c>
      <c r="AQ62" s="148">
        <f>IF(AQ$3&gt;=$C62,IF(AQ$3&lt;=$C62+$D62-1,VLOOKUP((AQ$3-$C62+1)/$D62,Profile!$B$2:$C$250,2)*($E62-$G61)-(IF(AP$3&gt;=$C62,IF(AP$3&lt;=$C62+$D62-1,VLOOKUP((AP$3-$C62+1)/$D62,Profile!$B$2:$C$250,2)*($E62-$G61),0),0)),0),0)</f>
        <v>0</v>
      </c>
      <c r="AR62" s="148">
        <f>IF(AR$3&gt;=$C62,IF(AR$3&lt;=$C62+$D62-1,VLOOKUP((AR$3-$C62+1)/$D62,Profile!$B$2:$C$250,2)*($E62-$G61)-(IF(AQ$3&gt;=$C62,IF(AQ$3&lt;=$C62+$D62-1,VLOOKUP((AQ$3-$C62+1)/$D62,Profile!$B$2:$C$250,2)*($E62-$G61),0),0)),0),0)</f>
        <v>0</v>
      </c>
      <c r="AS62" s="148">
        <f>IF(AS$3&gt;=$C62,IF(AS$3&lt;=$C62+$D62-1,VLOOKUP((AS$3-$C62+1)/$D62,Profile!$B$2:$C$250,2)*($E62-$G61)-(IF(AR$3&gt;=$C62,IF(AR$3&lt;=$C62+$D62-1,VLOOKUP((AR$3-$C62+1)/$D62,Profile!$B$2:$C$250,2)*($E62-$G61),0),0)),0),0)</f>
        <v>0</v>
      </c>
      <c r="AT62" s="148">
        <f>IF(AT$3&gt;=$C62,IF(AT$3&lt;=$C62+$D62-1,VLOOKUP((AT$3-$C62+1)/$D62,Profile!$B$2:$C$250,2)*($E62-$G61)-(IF(AS$3&gt;=$C62,IF(AS$3&lt;=$C62+$D62-1,VLOOKUP((AS$3-$C62+1)/$D62,Profile!$B$2:$C$250,2)*($E62-$G61),0),0)),0),0)</f>
        <v>0</v>
      </c>
      <c r="AU62" s="148">
        <f>IF(AU$3&gt;=$C62,IF(AU$3&lt;=$C62+$D62-1,VLOOKUP((AU$3-$C62+1)/$D62,Profile!$B$2:$C$250,2)*($E62-$G61)-(IF(AT$3&gt;=$C62,IF(AT$3&lt;=$C62+$D62-1,VLOOKUP((AT$3-$C62+1)/$D62,Profile!$B$2:$C$250,2)*($E62-$G61),0),0)),0),0)</f>
        <v>0</v>
      </c>
      <c r="AV62" s="148">
        <f>IF(AV$3&gt;=$C62,IF(AV$3&lt;=$C62+$D62-1,VLOOKUP((AV$3-$C62+1)/$D62,Profile!$B$2:$C$250,2)*($E62-$G61)-(IF(AU$3&gt;=$C62,IF(AU$3&lt;=$C62+$D62-1,VLOOKUP((AU$3-$C62+1)/$D62,Profile!$B$2:$C$250,2)*($E62-$G61),0),0)),0),0)</f>
        <v>0</v>
      </c>
      <c r="AW62" s="148">
        <f>IF(AW$3&gt;=$C62,IF(AW$3&lt;=$C62+$D62-1,VLOOKUP((AW$3-$C62+1)/$D62,Profile!$B$2:$C$250,2)*($E62-$G61)-(IF(AV$3&gt;=$C62,IF(AV$3&lt;=$C62+$D62-1,VLOOKUP((AV$3-$C62+1)/$D62,Profile!$B$2:$C$250,2)*($E62-$G61),0),0)),0),0)</f>
        <v>0</v>
      </c>
      <c r="AX62" s="148">
        <f>IF(AX$3&gt;=$C62,IF(AX$3&lt;=$C62+$D62-1,VLOOKUP((AX$3-$C62+1)/$D62,Profile!$B$2:$C$250,2)*($E62-$G61)-(IF(AW$3&gt;=$C62,IF(AW$3&lt;=$C62+$D62-1,VLOOKUP((AW$3-$C62+1)/$D62,Profile!$B$2:$C$250,2)*($E62-$G61),0),0)),0),0)</f>
        <v>0</v>
      </c>
      <c r="AY62" s="148">
        <f>IF(AY$3&gt;=$C62,IF(AY$3&lt;=$C62+$D62-1,VLOOKUP((AY$3-$C62+1)/$D62,Profile!$B$2:$C$250,2)*($E62-$G61)-(IF(AX$3&gt;=$C62,IF(AX$3&lt;=$C62+$D62-1,VLOOKUP((AX$3-$C62+1)/$D62,Profile!$B$2:$C$250,2)*($E62-$G61),0),0)),0),0)</f>
        <v>0</v>
      </c>
      <c r="AZ62" s="148">
        <f>IF(AZ$3&gt;=$C62,IF(AZ$3&lt;=$C62+$D62-1,VLOOKUP((AZ$3-$C62+1)/$D62,Profile!$B$2:$C$250,2)*($E62-$G61)-(IF(AY$3&gt;=$C62,IF(AY$3&lt;=$C62+$D62-1,VLOOKUP((AY$3-$C62+1)/$D62,Profile!$B$2:$C$250,2)*($E62-$G61),0),0)),0),0)</f>
        <v>0</v>
      </c>
      <c r="BA62" s="148">
        <f>IF(BA$3&gt;=$C62,IF(BA$3&lt;=$C62+$D62-1,VLOOKUP((BA$3-$C62+1)/$D62,Profile!$B$2:$C$250,2)*($E62-$G61)-(IF(AZ$3&gt;=$C62,IF(AZ$3&lt;=$C62+$D62-1,VLOOKUP((AZ$3-$C62+1)/$D62,Profile!$B$2:$C$250,2)*($E62-$G61),0),0)),0),0)</f>
        <v>0</v>
      </c>
      <c r="BB62" s="148">
        <f>IF(BB$3&gt;=$C62,IF(BB$3&lt;=$C62+$D62-1,VLOOKUP((BB$3-$C62+1)/$D62,Profile!$B$2:$C$250,2)*($E62-$G61)-(IF(BA$3&gt;=$C62,IF(BA$3&lt;=$C62+$D62-1,VLOOKUP((BA$3-$C62+1)/$D62,Profile!$B$2:$C$250,2)*($E62-$G61),0),0)),0),0)</f>
        <v>0</v>
      </c>
      <c r="BC62" s="148">
        <f>IF(BC$3&gt;=$C62,IF(BC$3&lt;=$C62+$D62-1,VLOOKUP((BC$3-$C62+1)/$D62,Profile!$B$2:$C$250,2)*($E62-$G61)-(IF(BB$3&gt;=$C62,IF(BB$3&lt;=$C62+$D62-1,VLOOKUP((BB$3-$C62+1)/$D62,Profile!$B$2:$C$250,2)*($E62-$G61),0),0)),0),0)</f>
        <v>0</v>
      </c>
      <c r="BD62" s="148">
        <f>IF(BD$3&gt;=$C62,IF(BD$3&lt;=$C62+$D62-1,VLOOKUP((BD$3-$C62+1)/$D62,Profile!$B$2:$C$250,2)*($E62-$G61)-(IF(BC$3&gt;=$C62,IF(BC$3&lt;=$C62+$D62-1,VLOOKUP((BC$3-$C62+1)/$D62,Profile!$B$2:$C$250,2)*($E62-$G61),0),0)),0),0)</f>
        <v>0</v>
      </c>
      <c r="BE62" s="148">
        <f>IF(BE$3&gt;=$C62,IF(BE$3&lt;=$C62+$D62-1,VLOOKUP((BE$3-$C62+1)/$D62,Profile!$B$2:$C$250,2)*($E62-$G61)-(IF(BD$3&gt;=$C62,IF(BD$3&lt;=$C62+$D62-1,VLOOKUP((BD$3-$C62+1)/$D62,Profile!$B$2:$C$250,2)*($E62-$G61),0),0)),0),0)</f>
        <v>0</v>
      </c>
      <c r="BF62" s="148">
        <f>IF(BF$3&gt;=$C62,IF(BF$3&lt;=$C62+$D62-1,VLOOKUP((BF$3-$C62+1)/$D62,Profile!$B$2:$C$250,2)*($E62-$G61)-(IF(BE$3&gt;=$C62,IF(BE$3&lt;=$C62+$D62-1,VLOOKUP((BE$3-$C62+1)/$D62,Profile!$B$2:$C$250,2)*($E62-$G61),0),0)),0),0)</f>
        <v>0</v>
      </c>
      <c r="BG62" s="148">
        <f>IF(BG$3&gt;=$C62,IF(BG$3&lt;=$C62+$D62-1,VLOOKUP((BG$3-$C62+1)/$D62,Profile!$B$2:$C$250,2)*($E62-$G61)-(IF(BF$3&gt;=$C62,IF(BF$3&lt;=$C62+$D62-1,VLOOKUP((BF$3-$C62+1)/$D62,Profile!$B$2:$C$250,2)*($E62-$G61),0),0)),0),0)</f>
        <v>0</v>
      </c>
      <c r="BH62" s="148">
        <f>IF(BH$3&gt;=$C62,IF(BH$3&lt;=$C62+$D62-1,VLOOKUP((BH$3-$C62+1)/$D62,Profile!$B$2:$C$250,2)*($E62-$G61)-(IF(BG$3&gt;=$C62,IF(BG$3&lt;=$C62+$D62-1,VLOOKUP((BG$3-$C62+1)/$D62,Profile!$B$2:$C$250,2)*($E62-$G61),0),0)),0),0)</f>
        <v>0</v>
      </c>
      <c r="BI62" s="148">
        <f>IF(BI$3&gt;=$C62,IF(BI$3&lt;=$C62+$D62-1,VLOOKUP((BI$3-$C62+1)/$D62,Profile!$B$2:$C$250,2)*($E62-$G61)-(IF(BH$3&gt;=$C62,IF(BH$3&lt;=$C62+$D62-1,VLOOKUP((BH$3-$C62+1)/$D62,Profile!$B$2:$C$250,2)*($E62-$G61),0),0)),0),0)</f>
        <v>0</v>
      </c>
      <c r="BJ62" s="148">
        <f>IF(BJ$3&gt;=$C62,IF(BJ$3&lt;=$C62+$D62-1,VLOOKUP((BJ$3-$C62+1)/$D62,Profile!$B$2:$C$250,2)*($E62-$G61)-(IF(BI$3&gt;=$C62,IF(BI$3&lt;=$C62+$D62-1,VLOOKUP((BI$3-$C62+1)/$D62,Profile!$B$2:$C$250,2)*($E62-$G61),0),0)),0),0)</f>
        <v>0</v>
      </c>
      <c r="BK62" s="148">
        <f>IF(BK$3&gt;=$C62,IF(BK$3&lt;=$C62+$D62-1,VLOOKUP((BK$3-$C62+1)/$D62,Profile!$B$2:$C$250,2)*($E62-$G61)-(IF(BJ$3&gt;=$C62,IF(BJ$3&lt;=$C62+$D62-1,VLOOKUP((BJ$3-$C62+1)/$D62,Profile!$B$2:$C$250,2)*($E62-$G61),0),0)),0),0)</f>
        <v>0</v>
      </c>
      <c r="BL62" s="148">
        <f>IF(BL$3&gt;=$C62,IF(BL$3&lt;=$C62+$D62-1,VLOOKUP((BL$3-$C62+1)/$D62,Profile!$B$2:$C$250,2)*($E62-$G61)-(IF(BK$3&gt;=$C62,IF(BK$3&lt;=$C62+$D62-1,VLOOKUP((BK$3-$C62+1)/$D62,Profile!$B$2:$C$250,2)*($E62-$G61),0),0)),0),0)</f>
        <v>0</v>
      </c>
      <c r="BM62" s="148">
        <f>IF(BM$3&gt;=$C62,IF(BM$3&lt;=$C62+$D62-1,VLOOKUP((BM$3-$C62+1)/$D62,Profile!$B$2:$C$250,2)*($E62-$G61)-(IF(BL$3&gt;=$C62,IF(BL$3&lt;=$C62+$D62-1,VLOOKUP((BL$3-$C62+1)/$D62,Profile!$B$2:$C$250,2)*($E62-$G61),0),0)),0),0)</f>
        <v>0</v>
      </c>
      <c r="BN62" s="148">
        <f>IF(BN$3&gt;=$C62,IF(BN$3&lt;=$C62+$D62-1,VLOOKUP((BN$3-$C62+1)/$D62,Profile!$B$2:$C$250,2)*($E62-$G61)-(IF(BM$3&gt;=$C62,IF(BM$3&lt;=$C62+$D62-1,VLOOKUP((BM$3-$C62+1)/$D62,Profile!$B$2:$C$250,2)*($E62-$G61),0),0)),0),0)</f>
        <v>0</v>
      </c>
      <c r="BO62" s="148">
        <f>IF(BO$3&gt;=$C62,IF(BO$3&lt;=$C62+$D62-1,VLOOKUP((BO$3-$C62+1)/$D62,Profile!$B$2:$C$250,2)*($E62-$G61)-(IF(BN$3&gt;=$C62,IF(BN$3&lt;=$C62+$D62-1,VLOOKUP((BN$3-$C62+1)/$D62,Profile!$B$2:$C$250,2)*($E62-$G61),0),0)),0),0)</f>
        <v>0</v>
      </c>
      <c r="BP62" s="148">
        <f>IF(BP$3&gt;=$C62,IF(BP$3&lt;=$C62+$D62-1,VLOOKUP((BP$3-$C62+1)/$D62,Profile!$B$2:$C$250,2)*($E62-$G61)-(IF(BO$3&gt;=$C62,IF(BO$3&lt;=$C62+$D62-1,VLOOKUP((BO$3-$C62+1)/$D62,Profile!$B$2:$C$250,2)*($E62-$G61),0),0)),0),0)</f>
        <v>0</v>
      </c>
      <c r="BQ62" s="148">
        <f>IF(BQ$3&gt;=$C62,IF(BQ$3&lt;=$C62+$D62-1,VLOOKUP((BQ$3-$C62+1)/$D62,Profile!$B$2:$C$250,2)*($E62-$G61)-(IF(BP$3&gt;=$C62,IF(BP$3&lt;=$C62+$D62-1,VLOOKUP((BP$3-$C62+1)/$D62,Profile!$B$2:$C$250,2)*($E62-$G61),0),0)),0),0)</f>
        <v>0</v>
      </c>
      <c r="BR62" s="148">
        <f>IF(BR$3&gt;=$C62,IF(BR$3&lt;=$C62+$D62-1,VLOOKUP((BR$3-$C62+1)/$D62,Profile!$B$2:$C$250,2)*($E62-$G61)-(IF(BQ$3&gt;=$C62,IF(BQ$3&lt;=$C62+$D62-1,VLOOKUP((BQ$3-$C62+1)/$D62,Profile!$B$2:$C$250,2)*($E62-$G61),0),0)),0),0)</f>
        <v>0</v>
      </c>
      <c r="BS62" s="148">
        <f>IF(BS$3&gt;=$C62,IF(BS$3&lt;=$C62+$D62-1,VLOOKUP((BS$3-$C62+1)/$D62,Profile!$B$2:$C$250,2)*($E62-$G61)-(IF(BR$3&gt;=$C62,IF(BR$3&lt;=$C62+$D62-1,VLOOKUP((BR$3-$C62+1)/$D62,Profile!$B$2:$C$250,2)*($E62-$G61),0),0)),0),0)</f>
        <v>0</v>
      </c>
      <c r="BT62" s="148">
        <f>IF(BT$3&gt;=$C62,IF(BT$3&lt;=$C62+$D62-1,VLOOKUP((BT$3-$C62+1)/$D62,Profile!$B$2:$C$250,2)*($E62-$G61)-(IF(BS$3&gt;=$C62,IF(BS$3&lt;=$C62+$D62-1,VLOOKUP((BS$3-$C62+1)/$D62,Profile!$B$2:$C$250,2)*($E62-$G61),0),0)),0),0)</f>
        <v>0</v>
      </c>
    </row>
    <row r="63" spans="1:72">
      <c r="A63" s="131"/>
      <c r="C63" s="131"/>
      <c r="D63" s="153"/>
      <c r="E63" s="149"/>
      <c r="F63" s="142" t="s">
        <v>31</v>
      </c>
      <c r="G63" s="148">
        <f>SUM(H63:GA63)</f>
        <v>0</v>
      </c>
      <c r="H63" s="148">
        <f t="shared" ref="H63:AM63" si="46">+H61+H62</f>
        <v>0</v>
      </c>
      <c r="I63" s="148">
        <f t="shared" si="46"/>
        <v>0</v>
      </c>
      <c r="J63" s="148">
        <f t="shared" si="46"/>
        <v>0</v>
      </c>
      <c r="K63" s="148">
        <f t="shared" si="46"/>
        <v>0</v>
      </c>
      <c r="L63" s="148">
        <f t="shared" si="46"/>
        <v>0</v>
      </c>
      <c r="M63" s="148">
        <f t="shared" si="46"/>
        <v>0</v>
      </c>
      <c r="N63" s="148">
        <f t="shared" si="46"/>
        <v>0</v>
      </c>
      <c r="O63" s="148">
        <f t="shared" si="46"/>
        <v>0</v>
      </c>
      <c r="P63" s="148">
        <f t="shared" si="46"/>
        <v>0</v>
      </c>
      <c r="Q63" s="148">
        <f t="shared" si="46"/>
        <v>0</v>
      </c>
      <c r="R63" s="148">
        <f t="shared" si="46"/>
        <v>0</v>
      </c>
      <c r="S63" s="148">
        <f t="shared" si="46"/>
        <v>0</v>
      </c>
      <c r="T63" s="148">
        <f t="shared" si="46"/>
        <v>0</v>
      </c>
      <c r="U63" s="148">
        <f t="shared" si="46"/>
        <v>0</v>
      </c>
      <c r="V63" s="148">
        <f t="shared" si="46"/>
        <v>0</v>
      </c>
      <c r="W63" s="148">
        <f t="shared" si="46"/>
        <v>0</v>
      </c>
      <c r="X63" s="148">
        <f t="shared" si="46"/>
        <v>0</v>
      </c>
      <c r="Y63" s="148">
        <f t="shared" si="46"/>
        <v>0</v>
      </c>
      <c r="Z63" s="148">
        <f t="shared" si="46"/>
        <v>0</v>
      </c>
      <c r="AA63" s="148">
        <f t="shared" si="46"/>
        <v>0</v>
      </c>
      <c r="AB63" s="148">
        <f t="shared" si="46"/>
        <v>0</v>
      </c>
      <c r="AC63" s="148">
        <f t="shared" si="46"/>
        <v>0</v>
      </c>
      <c r="AD63" s="148">
        <f t="shared" si="46"/>
        <v>0</v>
      </c>
      <c r="AE63" s="148">
        <f t="shared" si="46"/>
        <v>0</v>
      </c>
      <c r="AF63" s="148">
        <f t="shared" si="46"/>
        <v>0</v>
      </c>
      <c r="AG63" s="148">
        <f t="shared" si="46"/>
        <v>0</v>
      </c>
      <c r="AH63" s="148">
        <f t="shared" si="46"/>
        <v>0</v>
      </c>
      <c r="AI63" s="148">
        <f t="shared" si="46"/>
        <v>0</v>
      </c>
      <c r="AJ63" s="148">
        <f t="shared" si="46"/>
        <v>0</v>
      </c>
      <c r="AK63" s="148">
        <f t="shared" si="46"/>
        <v>0</v>
      </c>
      <c r="AL63" s="148">
        <f t="shared" si="46"/>
        <v>0</v>
      </c>
      <c r="AM63" s="148">
        <f t="shared" si="46"/>
        <v>0</v>
      </c>
      <c r="AN63" s="148">
        <f t="shared" ref="AN63:BS63" si="47">+AN61+AN62</f>
        <v>0</v>
      </c>
      <c r="AO63" s="148">
        <f t="shared" si="47"/>
        <v>0</v>
      </c>
      <c r="AP63" s="148">
        <f t="shared" si="47"/>
        <v>0</v>
      </c>
      <c r="AQ63" s="148">
        <f t="shared" si="47"/>
        <v>0</v>
      </c>
      <c r="AR63" s="148">
        <f t="shared" si="47"/>
        <v>0</v>
      </c>
      <c r="AS63" s="148">
        <f t="shared" si="47"/>
        <v>0</v>
      </c>
      <c r="AT63" s="148">
        <f t="shared" si="47"/>
        <v>0</v>
      </c>
      <c r="AU63" s="148">
        <f t="shared" si="47"/>
        <v>0</v>
      </c>
      <c r="AV63" s="148">
        <f t="shared" si="47"/>
        <v>0</v>
      </c>
      <c r="AW63" s="148">
        <f t="shared" si="47"/>
        <v>0</v>
      </c>
      <c r="AX63" s="148">
        <f t="shared" si="47"/>
        <v>0</v>
      </c>
      <c r="AY63" s="148">
        <f t="shared" si="47"/>
        <v>0</v>
      </c>
      <c r="AZ63" s="148">
        <f t="shared" si="47"/>
        <v>0</v>
      </c>
      <c r="BA63" s="148">
        <f t="shared" si="47"/>
        <v>0</v>
      </c>
      <c r="BB63" s="148">
        <f t="shared" si="47"/>
        <v>0</v>
      </c>
      <c r="BC63" s="148">
        <f t="shared" si="47"/>
        <v>0</v>
      </c>
      <c r="BD63" s="148">
        <f t="shared" si="47"/>
        <v>0</v>
      </c>
      <c r="BE63" s="148">
        <f t="shared" si="47"/>
        <v>0</v>
      </c>
      <c r="BF63" s="148">
        <f t="shared" si="47"/>
        <v>0</v>
      </c>
      <c r="BG63" s="148">
        <f t="shared" si="47"/>
        <v>0</v>
      </c>
      <c r="BH63" s="148">
        <f t="shared" si="47"/>
        <v>0</v>
      </c>
      <c r="BI63" s="148">
        <f t="shared" si="47"/>
        <v>0</v>
      </c>
      <c r="BJ63" s="148">
        <f t="shared" si="47"/>
        <v>0</v>
      </c>
      <c r="BK63" s="148">
        <f t="shared" si="47"/>
        <v>0</v>
      </c>
      <c r="BL63" s="148">
        <f t="shared" si="47"/>
        <v>0</v>
      </c>
      <c r="BM63" s="148">
        <f t="shared" si="47"/>
        <v>0</v>
      </c>
      <c r="BN63" s="148">
        <f t="shared" si="47"/>
        <v>0</v>
      </c>
      <c r="BO63" s="148">
        <f t="shared" si="47"/>
        <v>0</v>
      </c>
      <c r="BP63" s="148">
        <f t="shared" si="47"/>
        <v>0</v>
      </c>
      <c r="BQ63" s="148">
        <f t="shared" si="47"/>
        <v>0</v>
      </c>
      <c r="BR63" s="148">
        <f t="shared" si="47"/>
        <v>0</v>
      </c>
      <c r="BS63" s="148">
        <f t="shared" si="47"/>
        <v>0</v>
      </c>
      <c r="BT63" s="148">
        <f>+BT61+BT62</f>
        <v>0</v>
      </c>
    </row>
    <row r="64" spans="1:72">
      <c r="A64" s="131"/>
      <c r="C64" s="131"/>
      <c r="D64" s="149"/>
      <c r="F64" s="142" t="s">
        <v>36</v>
      </c>
      <c r="G64" s="148"/>
      <c r="H64" s="148">
        <f>+H63</f>
        <v>0</v>
      </c>
      <c r="I64" s="148">
        <f t="shared" ref="I64:AN64" si="48">+I63+H64</f>
        <v>0</v>
      </c>
      <c r="J64" s="148">
        <f t="shared" si="48"/>
        <v>0</v>
      </c>
      <c r="K64" s="148">
        <f t="shared" si="48"/>
        <v>0</v>
      </c>
      <c r="L64" s="148">
        <f t="shared" si="48"/>
        <v>0</v>
      </c>
      <c r="M64" s="148">
        <f t="shared" si="48"/>
        <v>0</v>
      </c>
      <c r="N64" s="148">
        <f t="shared" si="48"/>
        <v>0</v>
      </c>
      <c r="O64" s="148">
        <f t="shared" si="48"/>
        <v>0</v>
      </c>
      <c r="P64" s="148">
        <f t="shared" si="48"/>
        <v>0</v>
      </c>
      <c r="Q64" s="148">
        <f t="shared" si="48"/>
        <v>0</v>
      </c>
      <c r="R64" s="148">
        <f t="shared" si="48"/>
        <v>0</v>
      </c>
      <c r="S64" s="148">
        <f t="shared" si="48"/>
        <v>0</v>
      </c>
      <c r="T64" s="148">
        <f t="shared" si="48"/>
        <v>0</v>
      </c>
      <c r="U64" s="148">
        <f t="shared" si="48"/>
        <v>0</v>
      </c>
      <c r="V64" s="148">
        <f t="shared" si="48"/>
        <v>0</v>
      </c>
      <c r="W64" s="148">
        <f t="shared" si="48"/>
        <v>0</v>
      </c>
      <c r="X64" s="148">
        <f t="shared" si="48"/>
        <v>0</v>
      </c>
      <c r="Y64" s="148">
        <f t="shared" si="48"/>
        <v>0</v>
      </c>
      <c r="Z64" s="148">
        <f t="shared" si="48"/>
        <v>0</v>
      </c>
      <c r="AA64" s="148">
        <f t="shared" si="48"/>
        <v>0</v>
      </c>
      <c r="AB64" s="148">
        <f t="shared" si="48"/>
        <v>0</v>
      </c>
      <c r="AC64" s="148">
        <f t="shared" si="48"/>
        <v>0</v>
      </c>
      <c r="AD64" s="148">
        <f t="shared" si="48"/>
        <v>0</v>
      </c>
      <c r="AE64" s="148">
        <f t="shared" si="48"/>
        <v>0</v>
      </c>
      <c r="AF64" s="148">
        <f t="shared" si="48"/>
        <v>0</v>
      </c>
      <c r="AG64" s="148">
        <f t="shared" si="48"/>
        <v>0</v>
      </c>
      <c r="AH64" s="148">
        <f t="shared" si="48"/>
        <v>0</v>
      </c>
      <c r="AI64" s="148">
        <f t="shared" si="48"/>
        <v>0</v>
      </c>
      <c r="AJ64" s="148">
        <f t="shared" si="48"/>
        <v>0</v>
      </c>
      <c r="AK64" s="148">
        <f t="shared" si="48"/>
        <v>0</v>
      </c>
      <c r="AL64" s="148">
        <f t="shared" si="48"/>
        <v>0</v>
      </c>
      <c r="AM64" s="148">
        <f t="shared" si="48"/>
        <v>0</v>
      </c>
      <c r="AN64" s="148">
        <f t="shared" si="48"/>
        <v>0</v>
      </c>
      <c r="AO64" s="148">
        <f t="shared" ref="AO64:BT64" si="49">+AO63+AN64</f>
        <v>0</v>
      </c>
      <c r="AP64" s="148">
        <f t="shared" si="49"/>
        <v>0</v>
      </c>
      <c r="AQ64" s="148">
        <f t="shared" si="49"/>
        <v>0</v>
      </c>
      <c r="AR64" s="148">
        <f t="shared" si="49"/>
        <v>0</v>
      </c>
      <c r="AS64" s="148">
        <f t="shared" si="49"/>
        <v>0</v>
      </c>
      <c r="AT64" s="148">
        <f t="shared" si="49"/>
        <v>0</v>
      </c>
      <c r="AU64" s="148">
        <f t="shared" si="49"/>
        <v>0</v>
      </c>
      <c r="AV64" s="148">
        <f t="shared" si="49"/>
        <v>0</v>
      </c>
      <c r="AW64" s="148">
        <f t="shared" si="49"/>
        <v>0</v>
      </c>
      <c r="AX64" s="148">
        <f t="shared" si="49"/>
        <v>0</v>
      </c>
      <c r="AY64" s="148">
        <f t="shared" si="49"/>
        <v>0</v>
      </c>
      <c r="AZ64" s="148">
        <f t="shared" si="49"/>
        <v>0</v>
      </c>
      <c r="BA64" s="148">
        <f t="shared" si="49"/>
        <v>0</v>
      </c>
      <c r="BB64" s="148">
        <f t="shared" si="49"/>
        <v>0</v>
      </c>
      <c r="BC64" s="148">
        <f t="shared" si="49"/>
        <v>0</v>
      </c>
      <c r="BD64" s="148">
        <f t="shared" si="49"/>
        <v>0</v>
      </c>
      <c r="BE64" s="148">
        <f t="shared" si="49"/>
        <v>0</v>
      </c>
      <c r="BF64" s="148">
        <f t="shared" si="49"/>
        <v>0</v>
      </c>
      <c r="BG64" s="148">
        <f t="shared" si="49"/>
        <v>0</v>
      </c>
      <c r="BH64" s="148">
        <f t="shared" si="49"/>
        <v>0</v>
      </c>
      <c r="BI64" s="148">
        <f t="shared" si="49"/>
        <v>0</v>
      </c>
      <c r="BJ64" s="148">
        <f t="shared" si="49"/>
        <v>0</v>
      </c>
      <c r="BK64" s="148">
        <f t="shared" si="49"/>
        <v>0</v>
      </c>
      <c r="BL64" s="148">
        <f t="shared" si="49"/>
        <v>0</v>
      </c>
      <c r="BM64" s="148">
        <f t="shared" si="49"/>
        <v>0</v>
      </c>
      <c r="BN64" s="148">
        <f t="shared" si="49"/>
        <v>0</v>
      </c>
      <c r="BO64" s="148">
        <f t="shared" si="49"/>
        <v>0</v>
      </c>
      <c r="BP64" s="148">
        <f t="shared" si="49"/>
        <v>0</v>
      </c>
      <c r="BQ64" s="148">
        <f t="shared" si="49"/>
        <v>0</v>
      </c>
      <c r="BR64" s="148">
        <f t="shared" si="49"/>
        <v>0</v>
      </c>
      <c r="BS64" s="148">
        <f t="shared" si="49"/>
        <v>0</v>
      </c>
      <c r="BT64" s="148">
        <f t="shared" si="49"/>
        <v>0</v>
      </c>
    </row>
    <row r="65" spans="1:72" ht="1.9" customHeight="1">
      <c r="A65" s="131"/>
      <c r="C65" s="131"/>
      <c r="E65" s="149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</row>
    <row r="66" spans="1:72" s="155" customFormat="1" ht="15.75" customHeight="1">
      <c r="A66" s="131">
        <v>13</v>
      </c>
      <c r="B66" s="155" t="s">
        <v>48</v>
      </c>
      <c r="C66" s="131"/>
      <c r="D66" s="131"/>
      <c r="E66" s="149"/>
      <c r="F66" s="156" t="s">
        <v>34</v>
      </c>
      <c r="G66" s="148">
        <f>SUM(H66:GA66)</f>
        <v>0</v>
      </c>
      <c r="H66" s="157"/>
      <c r="I66" s="157"/>
      <c r="J66" s="157"/>
      <c r="K66" s="157"/>
      <c r="L66" s="157">
        <v>0</v>
      </c>
      <c r="M66" s="157"/>
      <c r="N66" s="157">
        <v>0</v>
      </c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</row>
    <row r="67" spans="1:72">
      <c r="A67" s="131"/>
      <c r="C67" s="150"/>
      <c r="D67" s="151"/>
      <c r="E67" s="152"/>
      <c r="F67" s="142" t="s">
        <v>35</v>
      </c>
      <c r="G67" s="148">
        <f>SUM(H67:GA67)</f>
        <v>0</v>
      </c>
      <c r="H67" s="148">
        <f>IF(H$3&gt;=$C67,IF(H$3&lt;=$C67+$D67-1,VLOOKUP((H$3-$C67+1)/$D67,Profile!$B$2:$C$250,2)*($E67-$G66)-(IF(G$3&gt;=$C67,IF(G$3&lt;=$C67+$D67-1,VLOOKUP((G$3-$C67+1)/$D67,Profile!$B$2:$C$250,2)*($E67-$G66),0),0)),0),0)</f>
        <v>0</v>
      </c>
      <c r="I67" s="148">
        <f>IF(I$3&gt;=$C67,IF(I$3&lt;=$C67+$D67-1,VLOOKUP((I$3-$C67+1)/$D67,Profile!$B$2:$C$250,2)*($E67-$G66)-(IF(H$3&gt;=$C67,IF(H$3&lt;=$C67+$D67-1,VLOOKUP((H$3-$C67+1)/$D67,Profile!$B$2:$C$250,2)*($E67-$G66),0),0)),0),0)</f>
        <v>0</v>
      </c>
      <c r="J67" s="148">
        <f>IF(J$3&gt;=$C67,IF(J$3&lt;=$C67+$D67-1,VLOOKUP((J$3-$C67+1)/$D67,Profile!$B$2:$C$250,2)*($E67-$G66)-(IF(I$3&gt;=$C67,IF(I$3&lt;=$C67+$D67-1,VLOOKUP((I$3-$C67+1)/$D67,Profile!$B$2:$C$250,2)*($E67-$G66),0),0)),0),0)</f>
        <v>0</v>
      </c>
      <c r="K67" s="148">
        <f>IF(K$3&gt;=$C67,IF(K$3&lt;=$C67+$D67-1,VLOOKUP((K$3-$C67+1)/$D67,Profile!$B$2:$C$250,2)*($E67-$G66)-(IF(J$3&gt;=$C67,IF(J$3&lt;=$C67+$D67-1,VLOOKUP((J$3-$C67+1)/$D67,Profile!$B$2:$C$250,2)*($E67-$G66),0),0)),0),0)</f>
        <v>0</v>
      </c>
      <c r="L67" s="148">
        <f>IF(L$3&gt;=$C67,IF(L$3&lt;=$C67+$D67-1,VLOOKUP((L$3-$C67+1)/$D67,Profile!$B$2:$C$250,2)*($E67-$G66)-(IF(K$3&gt;=$C67,IF(K$3&lt;=$C67+$D67-1,VLOOKUP((K$3-$C67+1)/$D67,Profile!$B$2:$C$250,2)*($E67-$G66),0),0)),0),0)</f>
        <v>0</v>
      </c>
      <c r="M67" s="148">
        <f>IF(M$3&gt;=$C67,IF(M$3&lt;=$C67+$D67-1,VLOOKUP((M$3-$C67+1)/$D67,Profile!$B$2:$C$250,2)*($E67-$G66)-(IF(L$3&gt;=$C67,IF(L$3&lt;=$C67+$D67-1,VLOOKUP((L$3-$C67+1)/$D67,Profile!$B$2:$C$250,2)*($E67-$G66),0),0)),0),0)</f>
        <v>0</v>
      </c>
      <c r="N67" s="148">
        <f>IF(N$3&gt;=$C67,IF(N$3&lt;=$C67+$D67-1,VLOOKUP((N$3-$C67+1)/$D67,Profile!$B$2:$C$250,2)*($E67-$G66)-(IF(M$3&gt;=$C67,IF(M$3&lt;=$C67+$D67-1,VLOOKUP((M$3-$C67+1)/$D67,Profile!$B$2:$C$250,2)*($E67-$G66),0),0)),0),0)</f>
        <v>0</v>
      </c>
      <c r="O67" s="148">
        <f>IF(O$3&gt;=$C67,IF(O$3&lt;=$C67+$D67-1,VLOOKUP((O$3-$C67+1)/$D67,Profile!$B$2:$C$250,2)*($E67-$G66)-(IF(N$3&gt;=$C67,IF(N$3&lt;=$C67+$D67-1,VLOOKUP((N$3-$C67+1)/$D67,Profile!$B$2:$C$250,2)*($E67-$G66),0),0)),0),0)</f>
        <v>0</v>
      </c>
      <c r="P67" s="148">
        <f>IF(P$3&gt;=$C67,IF(P$3&lt;=$C67+$D67-1,VLOOKUP((P$3-$C67+1)/$D67,Profile!$B$2:$C$250,2)*($E67-$G66)-(IF(O$3&gt;=$C67,IF(O$3&lt;=$C67+$D67-1,VLOOKUP((O$3-$C67+1)/$D67,Profile!$B$2:$C$250,2)*($E67-$G66),0),0)),0),0)</f>
        <v>0</v>
      </c>
      <c r="Q67" s="148">
        <f>IF(Q$3&gt;=$C67,IF(Q$3&lt;=$C67+$D67-1,VLOOKUP((Q$3-$C67+1)/$D67,Profile!$B$2:$C$250,2)*($E67-$G66)-(IF(P$3&gt;=$C67,IF(P$3&lt;=$C67+$D67-1,VLOOKUP((P$3-$C67+1)/$D67,Profile!$B$2:$C$250,2)*($E67-$G66),0),0)),0),0)</f>
        <v>0</v>
      </c>
      <c r="R67" s="148">
        <f>IF(R$3&gt;=$C67,IF(R$3&lt;=$C67+$D67-1,VLOOKUP((R$3-$C67+1)/$D67,Profile!$B$2:$C$250,2)*($E67-$G66)-(IF(Q$3&gt;=$C67,IF(Q$3&lt;=$C67+$D67-1,VLOOKUP((Q$3-$C67+1)/$D67,Profile!$B$2:$C$250,2)*($E67-$G66),0),0)),0),0)</f>
        <v>0</v>
      </c>
      <c r="S67" s="148">
        <f>IF(S$3&gt;=$C67,IF(S$3&lt;=$C67+$D67-1,VLOOKUP((S$3-$C67+1)/$D67,Profile!$B$2:$C$250,2)*($E67-$G66)-(IF(R$3&gt;=$C67,IF(R$3&lt;=$C67+$D67-1,VLOOKUP((R$3-$C67+1)/$D67,Profile!$B$2:$C$250,2)*($E67-$G66),0),0)),0),0)</f>
        <v>0</v>
      </c>
      <c r="T67" s="148">
        <f>IF(T$3&gt;=$C67,IF(T$3&lt;=$C67+$D67-1,VLOOKUP((T$3-$C67+1)/$D67,Profile!$B$2:$C$250,2)*($E67-$G66)-(IF(S$3&gt;=$C67,IF(S$3&lt;=$C67+$D67-1,VLOOKUP((S$3-$C67+1)/$D67,Profile!$B$2:$C$250,2)*($E67-$G66),0),0)),0),0)</f>
        <v>0</v>
      </c>
      <c r="U67" s="148">
        <f>IF(U$3&gt;=$C67,IF(U$3&lt;=$C67+$D67-1,VLOOKUP((U$3-$C67+1)/$D67,Profile!$B$2:$C$250,2)*($E67-$G66)-(IF(T$3&gt;=$C67,IF(T$3&lt;=$C67+$D67-1,VLOOKUP((T$3-$C67+1)/$D67,Profile!$B$2:$C$250,2)*($E67-$G66),0),0)),0),0)</f>
        <v>0</v>
      </c>
      <c r="V67" s="148">
        <f>IF(V$3&gt;=$C67,IF(V$3&lt;=$C67+$D67-1,VLOOKUP((V$3-$C67+1)/$D67,Profile!$B$2:$C$250,2)*($E67-$G66)-(IF(U$3&gt;=$C67,IF(U$3&lt;=$C67+$D67-1,VLOOKUP((U$3-$C67+1)/$D67,Profile!$B$2:$C$250,2)*($E67-$G66),0),0)),0),0)</f>
        <v>0</v>
      </c>
      <c r="W67" s="148">
        <f>IF(W$3&gt;=$C67,IF(W$3&lt;=$C67+$D67-1,VLOOKUP((W$3-$C67+1)/$D67,Profile!$B$2:$C$250,2)*($E67-$G66)-(IF(V$3&gt;=$C67,IF(V$3&lt;=$C67+$D67-1,VLOOKUP((V$3-$C67+1)/$D67,Profile!$B$2:$C$250,2)*($E67-$G66),0),0)),0),0)</f>
        <v>0</v>
      </c>
      <c r="X67" s="148">
        <f>IF(X$3&gt;=$C67,IF(X$3&lt;=$C67+$D67-1,VLOOKUP((X$3-$C67+1)/$D67,Profile!$B$2:$C$250,2)*($E67-$G66)-(IF(W$3&gt;=$C67,IF(W$3&lt;=$C67+$D67-1,VLOOKUP((W$3-$C67+1)/$D67,Profile!$B$2:$C$250,2)*($E67-$G66),0),0)),0),0)</f>
        <v>0</v>
      </c>
      <c r="Y67" s="148">
        <f>IF(Y$3&gt;=$C67,IF(Y$3&lt;=$C67+$D67-1,VLOOKUP((Y$3-$C67+1)/$D67,Profile!$B$2:$C$250,2)*($E67-$G66)-(IF(X$3&gt;=$C67,IF(X$3&lt;=$C67+$D67-1,VLOOKUP((X$3-$C67+1)/$D67,Profile!$B$2:$C$250,2)*($E67-$G66),0),0)),0),0)</f>
        <v>0</v>
      </c>
      <c r="Z67" s="148">
        <f>IF(Z$3&gt;=$C67,IF(Z$3&lt;=$C67+$D67-1,VLOOKUP((Z$3-$C67+1)/$D67,Profile!$B$2:$C$250,2)*($E67-$G66)-(IF(Y$3&gt;=$C67,IF(Y$3&lt;=$C67+$D67-1,VLOOKUP((Y$3-$C67+1)/$D67,Profile!$B$2:$C$250,2)*($E67-$G66),0),0)),0),0)</f>
        <v>0</v>
      </c>
      <c r="AA67" s="148">
        <f>IF(AA$3&gt;=$C67,IF(AA$3&lt;=$C67+$D67-1,VLOOKUP((AA$3-$C67+1)/$D67,Profile!$B$2:$C$250,2)*($E67-$G66)-(IF(Z$3&gt;=$C67,IF(Z$3&lt;=$C67+$D67-1,VLOOKUP((Z$3-$C67+1)/$D67,Profile!$B$2:$C$250,2)*($E67-$G66),0),0)),0),0)</f>
        <v>0</v>
      </c>
      <c r="AB67" s="148">
        <f>IF(AB$3&gt;=$C67,IF(AB$3&lt;=$C67+$D67-1,VLOOKUP((AB$3-$C67+1)/$D67,Profile!$B$2:$C$250,2)*($E67-$G66)-(IF(AA$3&gt;=$C67,IF(AA$3&lt;=$C67+$D67-1,VLOOKUP((AA$3-$C67+1)/$D67,Profile!$B$2:$C$250,2)*($E67-$G66),0),0)),0),0)</f>
        <v>0</v>
      </c>
      <c r="AC67" s="148">
        <f>IF(AC$3&gt;=$C67,IF(AC$3&lt;=$C67+$D67-1,VLOOKUP((AC$3-$C67+1)/$D67,Profile!$B$2:$C$250,2)*($E67-$G66)-(IF(AB$3&gt;=$C67,IF(AB$3&lt;=$C67+$D67-1,VLOOKUP((AB$3-$C67+1)/$D67,Profile!$B$2:$C$250,2)*($E67-$G66),0),0)),0),0)</f>
        <v>0</v>
      </c>
      <c r="AD67" s="148">
        <f>IF(AD$3&gt;=$C67,IF(AD$3&lt;=$C67+$D67-1,VLOOKUP((AD$3-$C67+1)/$D67,Profile!$B$2:$C$250,2)*($E67-$G66)-(IF(AC$3&gt;=$C67,IF(AC$3&lt;=$C67+$D67-1,VLOOKUP((AC$3-$C67+1)/$D67,Profile!$B$2:$C$250,2)*($E67-$G66),0),0)),0),0)</f>
        <v>0</v>
      </c>
      <c r="AE67" s="148">
        <f>IF(AE$3&gt;=$C67,IF(AE$3&lt;=$C67+$D67-1,VLOOKUP((AE$3-$C67+1)/$D67,Profile!$B$2:$C$250,2)*($E67-$G66)-(IF(AD$3&gt;=$C67,IF(AD$3&lt;=$C67+$D67-1,VLOOKUP((AD$3-$C67+1)/$D67,Profile!$B$2:$C$250,2)*($E67-$G66),0),0)),0),0)</f>
        <v>0</v>
      </c>
      <c r="AF67" s="148">
        <f>IF(AF$3&gt;=$C67,IF(AF$3&lt;=$C67+$D67-1,VLOOKUP((AF$3-$C67+1)/$D67,Profile!$B$2:$C$250,2)*($E67-$G66)-(IF(AE$3&gt;=$C67,IF(AE$3&lt;=$C67+$D67-1,VLOOKUP((AE$3-$C67+1)/$D67,Profile!$B$2:$C$250,2)*($E67-$G66),0),0)),0),0)</f>
        <v>0</v>
      </c>
      <c r="AG67" s="148">
        <f>IF(AG$3&gt;=$C67,IF(AG$3&lt;=$C67+$D67-1,VLOOKUP((AG$3-$C67+1)/$D67,Profile!$B$2:$C$250,2)*($E67-$G66)-(IF(AF$3&gt;=$C67,IF(AF$3&lt;=$C67+$D67-1,VLOOKUP((AF$3-$C67+1)/$D67,Profile!$B$2:$C$250,2)*($E67-$G66),0),0)),0),0)</f>
        <v>0</v>
      </c>
      <c r="AH67" s="148">
        <f>IF(AH$3&gt;=$C67,IF(AH$3&lt;=$C67+$D67-1,VLOOKUP((AH$3-$C67+1)/$D67,Profile!$B$2:$C$250,2)*($E67-$G66)-(IF(AG$3&gt;=$C67,IF(AG$3&lt;=$C67+$D67-1,VLOOKUP((AG$3-$C67+1)/$D67,Profile!$B$2:$C$250,2)*($E67-$G66),0),0)),0),0)</f>
        <v>0</v>
      </c>
      <c r="AI67" s="148">
        <f>IF(AI$3&gt;=$C67,IF(AI$3&lt;=$C67+$D67-1,VLOOKUP((AI$3-$C67+1)/$D67,Profile!$B$2:$C$250,2)*($E67-$G66)-(IF(AH$3&gt;=$C67,IF(AH$3&lt;=$C67+$D67-1,VLOOKUP((AH$3-$C67+1)/$D67,Profile!$B$2:$C$250,2)*($E67-$G66),0),0)),0),0)</f>
        <v>0</v>
      </c>
      <c r="AJ67" s="148">
        <f>IF(AJ$3&gt;=$C67,IF(AJ$3&lt;=$C67+$D67-1,VLOOKUP((AJ$3-$C67+1)/$D67,Profile!$B$2:$C$250,2)*($E67-$G66)-(IF(AI$3&gt;=$C67,IF(AI$3&lt;=$C67+$D67-1,VLOOKUP((AI$3-$C67+1)/$D67,Profile!$B$2:$C$250,2)*($E67-$G66),0),0)),0),0)</f>
        <v>0</v>
      </c>
      <c r="AK67" s="148">
        <f>IF(AK$3&gt;=$C67,IF(AK$3&lt;=$C67+$D67-1,VLOOKUP((AK$3-$C67+1)/$D67,Profile!$B$2:$C$250,2)*($E67-$G66)-(IF(AJ$3&gt;=$C67,IF(AJ$3&lt;=$C67+$D67-1,VLOOKUP((AJ$3-$C67+1)/$D67,Profile!$B$2:$C$250,2)*($E67-$G66),0),0)),0),0)</f>
        <v>0</v>
      </c>
      <c r="AL67" s="148">
        <f>IF(AL$3&gt;=$C67,IF(AL$3&lt;=$C67+$D67-1,VLOOKUP((AL$3-$C67+1)/$D67,Profile!$B$2:$C$250,2)*($E67-$G66)-(IF(AK$3&gt;=$C67,IF(AK$3&lt;=$C67+$D67-1,VLOOKUP((AK$3-$C67+1)/$D67,Profile!$B$2:$C$250,2)*($E67-$G66),0),0)),0),0)</f>
        <v>0</v>
      </c>
      <c r="AM67" s="148">
        <f>IF(AM$3&gt;=$C67,IF(AM$3&lt;=$C67+$D67-1,VLOOKUP((AM$3-$C67+1)/$D67,Profile!$B$2:$C$250,2)*($E67-$G66)-(IF(AL$3&gt;=$C67,IF(AL$3&lt;=$C67+$D67-1,VLOOKUP((AL$3-$C67+1)/$D67,Profile!$B$2:$C$250,2)*($E67-$G66),0),0)),0),0)</f>
        <v>0</v>
      </c>
      <c r="AN67" s="148">
        <f>IF(AN$3&gt;=$C67,IF(AN$3&lt;=$C67+$D67-1,VLOOKUP((AN$3-$C67+1)/$D67,Profile!$B$2:$C$250,2)*($E67-$G66)-(IF(AM$3&gt;=$C67,IF(AM$3&lt;=$C67+$D67-1,VLOOKUP((AM$3-$C67+1)/$D67,Profile!$B$2:$C$250,2)*($E67-$G66),0),0)),0),0)</f>
        <v>0</v>
      </c>
      <c r="AO67" s="148">
        <f>IF(AO$3&gt;=$C67,IF(AO$3&lt;=$C67+$D67-1,VLOOKUP((AO$3-$C67+1)/$D67,Profile!$B$2:$C$250,2)*($E67-$G66)-(IF(AN$3&gt;=$C67,IF(AN$3&lt;=$C67+$D67-1,VLOOKUP((AN$3-$C67+1)/$D67,Profile!$B$2:$C$250,2)*($E67-$G66),0),0)),0),0)</f>
        <v>0</v>
      </c>
      <c r="AP67" s="148">
        <f>IF(AP$3&gt;=$C67,IF(AP$3&lt;=$C67+$D67-1,VLOOKUP((AP$3-$C67+1)/$D67,Profile!$B$2:$C$250,2)*($E67-$G66)-(IF(AO$3&gt;=$C67,IF(AO$3&lt;=$C67+$D67-1,VLOOKUP((AO$3-$C67+1)/$D67,Profile!$B$2:$C$250,2)*($E67-$G66),0),0)),0),0)</f>
        <v>0</v>
      </c>
      <c r="AQ67" s="148">
        <f>IF(AQ$3&gt;=$C67,IF(AQ$3&lt;=$C67+$D67-1,VLOOKUP((AQ$3-$C67+1)/$D67,Profile!$B$2:$C$250,2)*($E67-$G66)-(IF(AP$3&gt;=$C67,IF(AP$3&lt;=$C67+$D67-1,VLOOKUP((AP$3-$C67+1)/$D67,Profile!$B$2:$C$250,2)*($E67-$G66),0),0)),0),0)</f>
        <v>0</v>
      </c>
      <c r="AR67" s="148">
        <f>IF(AR$3&gt;=$C67,IF(AR$3&lt;=$C67+$D67-1,VLOOKUP((AR$3-$C67+1)/$D67,Profile!$B$2:$C$250,2)*($E67-$G66)-(IF(AQ$3&gt;=$C67,IF(AQ$3&lt;=$C67+$D67-1,VLOOKUP((AQ$3-$C67+1)/$D67,Profile!$B$2:$C$250,2)*($E67-$G66),0),0)),0),0)</f>
        <v>0</v>
      </c>
      <c r="AS67" s="148">
        <f>IF(AS$3&gt;=$C67,IF(AS$3&lt;=$C67+$D67-1,VLOOKUP((AS$3-$C67+1)/$D67,Profile!$B$2:$C$250,2)*($E67-$G66)-(IF(AR$3&gt;=$C67,IF(AR$3&lt;=$C67+$D67-1,VLOOKUP((AR$3-$C67+1)/$D67,Profile!$B$2:$C$250,2)*($E67-$G66),0),0)),0),0)</f>
        <v>0</v>
      </c>
      <c r="AT67" s="148">
        <f>IF(AT$3&gt;=$C67,IF(AT$3&lt;=$C67+$D67-1,VLOOKUP((AT$3-$C67+1)/$D67,Profile!$B$2:$C$250,2)*($E67-$G66)-(IF(AS$3&gt;=$C67,IF(AS$3&lt;=$C67+$D67-1,VLOOKUP((AS$3-$C67+1)/$D67,Profile!$B$2:$C$250,2)*($E67-$G66),0),0)),0),0)</f>
        <v>0</v>
      </c>
      <c r="AU67" s="148">
        <f>IF(AU$3&gt;=$C67,IF(AU$3&lt;=$C67+$D67-1,VLOOKUP((AU$3-$C67+1)/$D67,Profile!$B$2:$C$250,2)*($E67-$G66)-(IF(AT$3&gt;=$C67,IF(AT$3&lt;=$C67+$D67-1,VLOOKUP((AT$3-$C67+1)/$D67,Profile!$B$2:$C$250,2)*($E67-$G66),0),0)),0),0)</f>
        <v>0</v>
      </c>
      <c r="AV67" s="148">
        <f>IF(AV$3&gt;=$C67,IF(AV$3&lt;=$C67+$D67-1,VLOOKUP((AV$3-$C67+1)/$D67,Profile!$B$2:$C$250,2)*($E67-$G66)-(IF(AU$3&gt;=$C67,IF(AU$3&lt;=$C67+$D67-1,VLOOKUP((AU$3-$C67+1)/$D67,Profile!$B$2:$C$250,2)*($E67-$G66),0),0)),0),0)</f>
        <v>0</v>
      </c>
      <c r="AW67" s="148">
        <f>IF(AW$3&gt;=$C67,IF(AW$3&lt;=$C67+$D67-1,VLOOKUP((AW$3-$C67+1)/$D67,Profile!$B$2:$C$250,2)*($E67-$G66)-(IF(AV$3&gt;=$C67,IF(AV$3&lt;=$C67+$D67-1,VLOOKUP((AV$3-$C67+1)/$D67,Profile!$B$2:$C$250,2)*($E67-$G66),0),0)),0),0)</f>
        <v>0</v>
      </c>
      <c r="AX67" s="148">
        <f>IF(AX$3&gt;=$C67,IF(AX$3&lt;=$C67+$D67-1,VLOOKUP((AX$3-$C67+1)/$D67,Profile!$B$2:$C$250,2)*($E67-$G66)-(IF(AW$3&gt;=$C67,IF(AW$3&lt;=$C67+$D67-1,VLOOKUP((AW$3-$C67+1)/$D67,Profile!$B$2:$C$250,2)*($E67-$G66),0),0)),0),0)</f>
        <v>0</v>
      </c>
      <c r="AY67" s="148">
        <f>IF(AY$3&gt;=$C67,IF(AY$3&lt;=$C67+$D67-1,VLOOKUP((AY$3-$C67+1)/$D67,Profile!$B$2:$C$250,2)*($E67-$G66)-(IF(AX$3&gt;=$C67,IF(AX$3&lt;=$C67+$D67-1,VLOOKUP((AX$3-$C67+1)/$D67,Profile!$B$2:$C$250,2)*($E67-$G66),0),0)),0),0)</f>
        <v>0</v>
      </c>
      <c r="AZ67" s="148">
        <f>IF(AZ$3&gt;=$C67,IF(AZ$3&lt;=$C67+$D67-1,VLOOKUP((AZ$3-$C67+1)/$D67,Profile!$B$2:$C$250,2)*($E67-$G66)-(IF(AY$3&gt;=$C67,IF(AY$3&lt;=$C67+$D67-1,VLOOKUP((AY$3-$C67+1)/$D67,Profile!$B$2:$C$250,2)*($E67-$G66),0),0)),0),0)</f>
        <v>0</v>
      </c>
      <c r="BA67" s="148">
        <f>IF(BA$3&gt;=$C67,IF(BA$3&lt;=$C67+$D67-1,VLOOKUP((BA$3-$C67+1)/$D67,Profile!$B$2:$C$250,2)*($E67-$G66)-(IF(AZ$3&gt;=$C67,IF(AZ$3&lt;=$C67+$D67-1,VLOOKUP((AZ$3-$C67+1)/$D67,Profile!$B$2:$C$250,2)*($E67-$G66),0),0)),0),0)</f>
        <v>0</v>
      </c>
      <c r="BB67" s="148">
        <f>IF(BB$3&gt;=$C67,IF(BB$3&lt;=$C67+$D67-1,VLOOKUP((BB$3-$C67+1)/$D67,Profile!$B$2:$C$250,2)*($E67-$G66)-(IF(BA$3&gt;=$C67,IF(BA$3&lt;=$C67+$D67-1,VLOOKUP((BA$3-$C67+1)/$D67,Profile!$B$2:$C$250,2)*($E67-$G66),0),0)),0),0)</f>
        <v>0</v>
      </c>
      <c r="BC67" s="148">
        <f>IF(BC$3&gt;=$C67,IF(BC$3&lt;=$C67+$D67-1,VLOOKUP((BC$3-$C67+1)/$D67,Profile!$B$2:$C$250,2)*($E67-$G66)-(IF(BB$3&gt;=$C67,IF(BB$3&lt;=$C67+$D67-1,VLOOKUP((BB$3-$C67+1)/$D67,Profile!$B$2:$C$250,2)*($E67-$G66),0),0)),0),0)</f>
        <v>0</v>
      </c>
      <c r="BD67" s="148">
        <f>IF(BD$3&gt;=$C67,IF(BD$3&lt;=$C67+$D67-1,VLOOKUP((BD$3-$C67+1)/$D67,Profile!$B$2:$C$250,2)*($E67-$G66)-(IF(BC$3&gt;=$C67,IF(BC$3&lt;=$C67+$D67-1,VLOOKUP((BC$3-$C67+1)/$D67,Profile!$B$2:$C$250,2)*($E67-$G66),0),0)),0),0)</f>
        <v>0</v>
      </c>
      <c r="BE67" s="148">
        <f>IF(BE$3&gt;=$C67,IF(BE$3&lt;=$C67+$D67-1,VLOOKUP((BE$3-$C67+1)/$D67,Profile!$B$2:$C$250,2)*($E67-$G66)-(IF(BD$3&gt;=$C67,IF(BD$3&lt;=$C67+$D67-1,VLOOKUP((BD$3-$C67+1)/$D67,Profile!$B$2:$C$250,2)*($E67-$G66),0),0)),0),0)</f>
        <v>0</v>
      </c>
      <c r="BF67" s="148">
        <f>IF(BF$3&gt;=$C67,IF(BF$3&lt;=$C67+$D67-1,VLOOKUP((BF$3-$C67+1)/$D67,Profile!$B$2:$C$250,2)*($E67-$G66)-(IF(BE$3&gt;=$C67,IF(BE$3&lt;=$C67+$D67-1,VLOOKUP((BE$3-$C67+1)/$D67,Profile!$B$2:$C$250,2)*($E67-$G66),0),0)),0),0)</f>
        <v>0</v>
      </c>
      <c r="BG67" s="148">
        <f>IF(BG$3&gt;=$C67,IF(BG$3&lt;=$C67+$D67-1,VLOOKUP((BG$3-$C67+1)/$D67,Profile!$B$2:$C$250,2)*($E67-$G66)-(IF(BF$3&gt;=$C67,IF(BF$3&lt;=$C67+$D67-1,VLOOKUP((BF$3-$C67+1)/$D67,Profile!$B$2:$C$250,2)*($E67-$G66),0),0)),0),0)</f>
        <v>0</v>
      </c>
      <c r="BH67" s="148">
        <f>IF(BH$3&gt;=$C67,IF(BH$3&lt;=$C67+$D67-1,VLOOKUP((BH$3-$C67+1)/$D67,Profile!$B$2:$C$250,2)*($E67-$G66)-(IF(BG$3&gt;=$C67,IF(BG$3&lt;=$C67+$D67-1,VLOOKUP((BG$3-$C67+1)/$D67,Profile!$B$2:$C$250,2)*($E67-$G66),0),0)),0),0)</f>
        <v>0</v>
      </c>
      <c r="BI67" s="148">
        <f>IF(BI$3&gt;=$C67,IF(BI$3&lt;=$C67+$D67-1,VLOOKUP((BI$3-$C67+1)/$D67,Profile!$B$2:$C$250,2)*($E67-$G66)-(IF(BH$3&gt;=$C67,IF(BH$3&lt;=$C67+$D67-1,VLOOKUP((BH$3-$C67+1)/$D67,Profile!$B$2:$C$250,2)*($E67-$G66),0),0)),0),0)</f>
        <v>0</v>
      </c>
      <c r="BJ67" s="148">
        <f>IF(BJ$3&gt;=$C67,IF(BJ$3&lt;=$C67+$D67-1,VLOOKUP((BJ$3-$C67+1)/$D67,Profile!$B$2:$C$250,2)*($E67-$G66)-(IF(BI$3&gt;=$C67,IF(BI$3&lt;=$C67+$D67-1,VLOOKUP((BI$3-$C67+1)/$D67,Profile!$B$2:$C$250,2)*($E67-$G66),0),0)),0),0)</f>
        <v>0</v>
      </c>
      <c r="BK67" s="148">
        <f>IF(BK$3&gt;=$C67,IF(BK$3&lt;=$C67+$D67-1,VLOOKUP((BK$3-$C67+1)/$D67,Profile!$B$2:$C$250,2)*($E67-$G66)-(IF(BJ$3&gt;=$C67,IF(BJ$3&lt;=$C67+$D67-1,VLOOKUP((BJ$3-$C67+1)/$D67,Profile!$B$2:$C$250,2)*($E67-$G66),0),0)),0),0)</f>
        <v>0</v>
      </c>
      <c r="BL67" s="148">
        <f>IF(BL$3&gt;=$C67,IF(BL$3&lt;=$C67+$D67-1,VLOOKUP((BL$3-$C67+1)/$D67,Profile!$B$2:$C$250,2)*($E67-$G66)-(IF(BK$3&gt;=$C67,IF(BK$3&lt;=$C67+$D67-1,VLOOKUP((BK$3-$C67+1)/$D67,Profile!$B$2:$C$250,2)*($E67-$G66),0),0)),0),0)</f>
        <v>0</v>
      </c>
      <c r="BM67" s="148">
        <f>IF(BM$3&gt;=$C67,IF(BM$3&lt;=$C67+$D67-1,VLOOKUP((BM$3-$C67+1)/$D67,Profile!$B$2:$C$250,2)*($E67-$G66)-(IF(BL$3&gt;=$C67,IF(BL$3&lt;=$C67+$D67-1,VLOOKUP((BL$3-$C67+1)/$D67,Profile!$B$2:$C$250,2)*($E67-$G66),0),0)),0),0)</f>
        <v>0</v>
      </c>
      <c r="BN67" s="148">
        <f>IF(BN$3&gt;=$C67,IF(BN$3&lt;=$C67+$D67-1,VLOOKUP((BN$3-$C67+1)/$D67,Profile!$B$2:$C$250,2)*($E67-$G66)-(IF(BM$3&gt;=$C67,IF(BM$3&lt;=$C67+$D67-1,VLOOKUP((BM$3-$C67+1)/$D67,Profile!$B$2:$C$250,2)*($E67-$G66),0),0)),0),0)</f>
        <v>0</v>
      </c>
      <c r="BO67" s="148">
        <f>IF(BO$3&gt;=$C67,IF(BO$3&lt;=$C67+$D67-1,VLOOKUP((BO$3-$C67+1)/$D67,Profile!$B$2:$C$250,2)*($E67-$G66)-(IF(BN$3&gt;=$C67,IF(BN$3&lt;=$C67+$D67-1,VLOOKUP((BN$3-$C67+1)/$D67,Profile!$B$2:$C$250,2)*($E67-$G66),0),0)),0),0)</f>
        <v>0</v>
      </c>
      <c r="BP67" s="148">
        <f>IF(BP$3&gt;=$C67,IF(BP$3&lt;=$C67+$D67-1,VLOOKUP((BP$3-$C67+1)/$D67,Profile!$B$2:$C$250,2)*($E67-$G66)-(IF(BO$3&gt;=$C67,IF(BO$3&lt;=$C67+$D67-1,VLOOKUP((BO$3-$C67+1)/$D67,Profile!$B$2:$C$250,2)*($E67-$G66),0),0)),0),0)</f>
        <v>0</v>
      </c>
      <c r="BQ67" s="148">
        <f>IF(BQ$3&gt;=$C67,IF(BQ$3&lt;=$C67+$D67-1,VLOOKUP((BQ$3-$C67+1)/$D67,Profile!$B$2:$C$250,2)*($E67-$G66)-(IF(BP$3&gt;=$C67,IF(BP$3&lt;=$C67+$D67-1,VLOOKUP((BP$3-$C67+1)/$D67,Profile!$B$2:$C$250,2)*($E67-$G66),0),0)),0),0)</f>
        <v>0</v>
      </c>
      <c r="BR67" s="148">
        <f>IF(BR$3&gt;=$C67,IF(BR$3&lt;=$C67+$D67-1,VLOOKUP((BR$3-$C67+1)/$D67,Profile!$B$2:$C$250,2)*($E67-$G66)-(IF(BQ$3&gt;=$C67,IF(BQ$3&lt;=$C67+$D67-1,VLOOKUP((BQ$3-$C67+1)/$D67,Profile!$B$2:$C$250,2)*($E67-$G66),0),0)),0),0)</f>
        <v>0</v>
      </c>
      <c r="BS67" s="148">
        <f>IF(BS$3&gt;=$C67,IF(BS$3&lt;=$C67+$D67-1,VLOOKUP((BS$3-$C67+1)/$D67,Profile!$B$2:$C$250,2)*($E67-$G66)-(IF(BR$3&gt;=$C67,IF(BR$3&lt;=$C67+$D67-1,VLOOKUP((BR$3-$C67+1)/$D67,Profile!$B$2:$C$250,2)*($E67-$G66),0),0)),0),0)</f>
        <v>0</v>
      </c>
      <c r="BT67" s="148">
        <f>IF(BT$3&gt;=$C67,IF(BT$3&lt;=$C67+$D67-1,VLOOKUP((BT$3-$C67+1)/$D67,Profile!$B$2:$C$250,2)*($E67-$G66)-(IF(BS$3&gt;=$C67,IF(BS$3&lt;=$C67+$D67-1,VLOOKUP((BS$3-$C67+1)/$D67,Profile!$B$2:$C$250,2)*($E67-$G66),0),0)),0),0)</f>
        <v>0</v>
      </c>
    </row>
    <row r="68" spans="1:72">
      <c r="A68" s="131"/>
      <c r="C68" s="131"/>
      <c r="D68" s="153"/>
      <c r="E68" s="149"/>
      <c r="F68" s="142" t="s">
        <v>31</v>
      </c>
      <c r="G68" s="148">
        <f>SUM(H68:GA68)</f>
        <v>0</v>
      </c>
      <c r="H68" s="148">
        <f t="shared" ref="H68:AM68" si="50">+H66+H67</f>
        <v>0</v>
      </c>
      <c r="I68" s="148">
        <f t="shared" si="50"/>
        <v>0</v>
      </c>
      <c r="J68" s="148">
        <f t="shared" si="50"/>
        <v>0</v>
      </c>
      <c r="K68" s="148">
        <f t="shared" si="50"/>
        <v>0</v>
      </c>
      <c r="L68" s="148">
        <f t="shared" si="50"/>
        <v>0</v>
      </c>
      <c r="M68" s="148">
        <f t="shared" si="50"/>
        <v>0</v>
      </c>
      <c r="N68" s="148">
        <f t="shared" si="50"/>
        <v>0</v>
      </c>
      <c r="O68" s="148">
        <f t="shared" si="50"/>
        <v>0</v>
      </c>
      <c r="P68" s="148">
        <f t="shared" si="50"/>
        <v>0</v>
      </c>
      <c r="Q68" s="148">
        <f t="shared" si="50"/>
        <v>0</v>
      </c>
      <c r="R68" s="148">
        <f t="shared" si="50"/>
        <v>0</v>
      </c>
      <c r="S68" s="148">
        <f t="shared" si="50"/>
        <v>0</v>
      </c>
      <c r="T68" s="148">
        <f t="shared" si="50"/>
        <v>0</v>
      </c>
      <c r="U68" s="148">
        <f t="shared" si="50"/>
        <v>0</v>
      </c>
      <c r="V68" s="148">
        <f t="shared" si="50"/>
        <v>0</v>
      </c>
      <c r="W68" s="148">
        <f t="shared" si="50"/>
        <v>0</v>
      </c>
      <c r="X68" s="148">
        <f t="shared" si="50"/>
        <v>0</v>
      </c>
      <c r="Y68" s="148">
        <f t="shared" si="50"/>
        <v>0</v>
      </c>
      <c r="Z68" s="148">
        <f t="shared" si="50"/>
        <v>0</v>
      </c>
      <c r="AA68" s="148">
        <f t="shared" si="50"/>
        <v>0</v>
      </c>
      <c r="AB68" s="148">
        <f t="shared" si="50"/>
        <v>0</v>
      </c>
      <c r="AC68" s="148">
        <f t="shared" si="50"/>
        <v>0</v>
      </c>
      <c r="AD68" s="148">
        <f t="shared" si="50"/>
        <v>0</v>
      </c>
      <c r="AE68" s="148">
        <f t="shared" si="50"/>
        <v>0</v>
      </c>
      <c r="AF68" s="148">
        <f t="shared" si="50"/>
        <v>0</v>
      </c>
      <c r="AG68" s="148">
        <f t="shared" si="50"/>
        <v>0</v>
      </c>
      <c r="AH68" s="148">
        <f t="shared" si="50"/>
        <v>0</v>
      </c>
      <c r="AI68" s="148">
        <f t="shared" si="50"/>
        <v>0</v>
      </c>
      <c r="AJ68" s="148">
        <f t="shared" si="50"/>
        <v>0</v>
      </c>
      <c r="AK68" s="148">
        <f t="shared" si="50"/>
        <v>0</v>
      </c>
      <c r="AL68" s="148">
        <f t="shared" si="50"/>
        <v>0</v>
      </c>
      <c r="AM68" s="148">
        <f t="shared" si="50"/>
        <v>0</v>
      </c>
      <c r="AN68" s="148">
        <f t="shared" ref="AN68:BS68" si="51">+AN66+AN67</f>
        <v>0</v>
      </c>
      <c r="AO68" s="148">
        <f t="shared" si="51"/>
        <v>0</v>
      </c>
      <c r="AP68" s="148">
        <f t="shared" si="51"/>
        <v>0</v>
      </c>
      <c r="AQ68" s="148">
        <f t="shared" si="51"/>
        <v>0</v>
      </c>
      <c r="AR68" s="148">
        <f t="shared" si="51"/>
        <v>0</v>
      </c>
      <c r="AS68" s="148">
        <f t="shared" si="51"/>
        <v>0</v>
      </c>
      <c r="AT68" s="148">
        <f t="shared" si="51"/>
        <v>0</v>
      </c>
      <c r="AU68" s="148">
        <f t="shared" si="51"/>
        <v>0</v>
      </c>
      <c r="AV68" s="148">
        <f t="shared" si="51"/>
        <v>0</v>
      </c>
      <c r="AW68" s="148">
        <f t="shared" si="51"/>
        <v>0</v>
      </c>
      <c r="AX68" s="148">
        <f t="shared" si="51"/>
        <v>0</v>
      </c>
      <c r="AY68" s="148">
        <f t="shared" si="51"/>
        <v>0</v>
      </c>
      <c r="AZ68" s="148">
        <f t="shared" si="51"/>
        <v>0</v>
      </c>
      <c r="BA68" s="148">
        <f t="shared" si="51"/>
        <v>0</v>
      </c>
      <c r="BB68" s="148">
        <f t="shared" si="51"/>
        <v>0</v>
      </c>
      <c r="BC68" s="148">
        <f t="shared" si="51"/>
        <v>0</v>
      </c>
      <c r="BD68" s="148">
        <f t="shared" si="51"/>
        <v>0</v>
      </c>
      <c r="BE68" s="148">
        <f t="shared" si="51"/>
        <v>0</v>
      </c>
      <c r="BF68" s="148">
        <f t="shared" si="51"/>
        <v>0</v>
      </c>
      <c r="BG68" s="148">
        <f t="shared" si="51"/>
        <v>0</v>
      </c>
      <c r="BH68" s="148">
        <f t="shared" si="51"/>
        <v>0</v>
      </c>
      <c r="BI68" s="148">
        <f t="shared" si="51"/>
        <v>0</v>
      </c>
      <c r="BJ68" s="148">
        <f t="shared" si="51"/>
        <v>0</v>
      </c>
      <c r="BK68" s="148">
        <f t="shared" si="51"/>
        <v>0</v>
      </c>
      <c r="BL68" s="148">
        <f t="shared" si="51"/>
        <v>0</v>
      </c>
      <c r="BM68" s="148">
        <f t="shared" si="51"/>
        <v>0</v>
      </c>
      <c r="BN68" s="148">
        <f t="shared" si="51"/>
        <v>0</v>
      </c>
      <c r="BO68" s="148">
        <f t="shared" si="51"/>
        <v>0</v>
      </c>
      <c r="BP68" s="148">
        <f t="shared" si="51"/>
        <v>0</v>
      </c>
      <c r="BQ68" s="148">
        <f t="shared" si="51"/>
        <v>0</v>
      </c>
      <c r="BR68" s="148">
        <f t="shared" si="51"/>
        <v>0</v>
      </c>
      <c r="BS68" s="148">
        <f t="shared" si="51"/>
        <v>0</v>
      </c>
      <c r="BT68" s="148">
        <f>+BT66+BT67</f>
        <v>0</v>
      </c>
    </row>
    <row r="69" spans="1:72">
      <c r="A69" s="131"/>
      <c r="C69" s="131"/>
      <c r="D69" s="149"/>
      <c r="F69" s="142" t="s">
        <v>36</v>
      </c>
      <c r="G69" s="148"/>
      <c r="H69" s="148">
        <f>+H68</f>
        <v>0</v>
      </c>
      <c r="I69" s="148">
        <f t="shared" ref="I69:AN69" si="52">+I68+H69</f>
        <v>0</v>
      </c>
      <c r="J69" s="148">
        <f t="shared" si="52"/>
        <v>0</v>
      </c>
      <c r="K69" s="148">
        <f t="shared" si="52"/>
        <v>0</v>
      </c>
      <c r="L69" s="148">
        <f t="shared" si="52"/>
        <v>0</v>
      </c>
      <c r="M69" s="148">
        <f t="shared" si="52"/>
        <v>0</v>
      </c>
      <c r="N69" s="148">
        <f t="shared" si="52"/>
        <v>0</v>
      </c>
      <c r="O69" s="148">
        <f t="shared" si="52"/>
        <v>0</v>
      </c>
      <c r="P69" s="148">
        <f t="shared" si="52"/>
        <v>0</v>
      </c>
      <c r="Q69" s="148">
        <f t="shared" si="52"/>
        <v>0</v>
      </c>
      <c r="R69" s="148">
        <f t="shared" si="52"/>
        <v>0</v>
      </c>
      <c r="S69" s="148">
        <f t="shared" si="52"/>
        <v>0</v>
      </c>
      <c r="T69" s="148">
        <f t="shared" si="52"/>
        <v>0</v>
      </c>
      <c r="U69" s="148">
        <f t="shared" si="52"/>
        <v>0</v>
      </c>
      <c r="V69" s="148">
        <f t="shared" si="52"/>
        <v>0</v>
      </c>
      <c r="W69" s="148">
        <f t="shared" si="52"/>
        <v>0</v>
      </c>
      <c r="X69" s="148">
        <f t="shared" si="52"/>
        <v>0</v>
      </c>
      <c r="Y69" s="148">
        <f t="shared" si="52"/>
        <v>0</v>
      </c>
      <c r="Z69" s="148">
        <f t="shared" si="52"/>
        <v>0</v>
      </c>
      <c r="AA69" s="148">
        <f t="shared" si="52"/>
        <v>0</v>
      </c>
      <c r="AB69" s="148">
        <f t="shared" si="52"/>
        <v>0</v>
      </c>
      <c r="AC69" s="148">
        <f t="shared" si="52"/>
        <v>0</v>
      </c>
      <c r="AD69" s="148">
        <f t="shared" si="52"/>
        <v>0</v>
      </c>
      <c r="AE69" s="148">
        <f t="shared" si="52"/>
        <v>0</v>
      </c>
      <c r="AF69" s="148">
        <f t="shared" si="52"/>
        <v>0</v>
      </c>
      <c r="AG69" s="148">
        <f t="shared" si="52"/>
        <v>0</v>
      </c>
      <c r="AH69" s="148">
        <f t="shared" si="52"/>
        <v>0</v>
      </c>
      <c r="AI69" s="148">
        <f t="shared" si="52"/>
        <v>0</v>
      </c>
      <c r="AJ69" s="148">
        <f t="shared" si="52"/>
        <v>0</v>
      </c>
      <c r="AK69" s="148">
        <f t="shared" si="52"/>
        <v>0</v>
      </c>
      <c r="AL69" s="148">
        <f t="shared" si="52"/>
        <v>0</v>
      </c>
      <c r="AM69" s="148">
        <f t="shared" si="52"/>
        <v>0</v>
      </c>
      <c r="AN69" s="148">
        <f t="shared" si="52"/>
        <v>0</v>
      </c>
      <c r="AO69" s="148">
        <f t="shared" ref="AO69:BT69" si="53">+AO68+AN69</f>
        <v>0</v>
      </c>
      <c r="AP69" s="148">
        <f t="shared" si="53"/>
        <v>0</v>
      </c>
      <c r="AQ69" s="148">
        <f t="shared" si="53"/>
        <v>0</v>
      </c>
      <c r="AR69" s="148">
        <f t="shared" si="53"/>
        <v>0</v>
      </c>
      <c r="AS69" s="148">
        <f t="shared" si="53"/>
        <v>0</v>
      </c>
      <c r="AT69" s="148">
        <f t="shared" si="53"/>
        <v>0</v>
      </c>
      <c r="AU69" s="148">
        <f t="shared" si="53"/>
        <v>0</v>
      </c>
      <c r="AV69" s="148">
        <f t="shared" si="53"/>
        <v>0</v>
      </c>
      <c r="AW69" s="148">
        <f t="shared" si="53"/>
        <v>0</v>
      </c>
      <c r="AX69" s="148">
        <f t="shared" si="53"/>
        <v>0</v>
      </c>
      <c r="AY69" s="148">
        <f t="shared" si="53"/>
        <v>0</v>
      </c>
      <c r="AZ69" s="148">
        <f t="shared" si="53"/>
        <v>0</v>
      </c>
      <c r="BA69" s="148">
        <f t="shared" si="53"/>
        <v>0</v>
      </c>
      <c r="BB69" s="148">
        <f t="shared" si="53"/>
        <v>0</v>
      </c>
      <c r="BC69" s="148">
        <f t="shared" si="53"/>
        <v>0</v>
      </c>
      <c r="BD69" s="148">
        <f t="shared" si="53"/>
        <v>0</v>
      </c>
      <c r="BE69" s="148">
        <f t="shared" si="53"/>
        <v>0</v>
      </c>
      <c r="BF69" s="148">
        <f t="shared" si="53"/>
        <v>0</v>
      </c>
      <c r="BG69" s="148">
        <f t="shared" si="53"/>
        <v>0</v>
      </c>
      <c r="BH69" s="148">
        <f t="shared" si="53"/>
        <v>0</v>
      </c>
      <c r="BI69" s="148">
        <f t="shared" si="53"/>
        <v>0</v>
      </c>
      <c r="BJ69" s="148">
        <f t="shared" si="53"/>
        <v>0</v>
      </c>
      <c r="BK69" s="148">
        <f t="shared" si="53"/>
        <v>0</v>
      </c>
      <c r="BL69" s="148">
        <f t="shared" si="53"/>
        <v>0</v>
      </c>
      <c r="BM69" s="148">
        <f t="shared" si="53"/>
        <v>0</v>
      </c>
      <c r="BN69" s="148">
        <f t="shared" si="53"/>
        <v>0</v>
      </c>
      <c r="BO69" s="148">
        <f t="shared" si="53"/>
        <v>0</v>
      </c>
      <c r="BP69" s="148">
        <f t="shared" si="53"/>
        <v>0</v>
      </c>
      <c r="BQ69" s="148">
        <f t="shared" si="53"/>
        <v>0</v>
      </c>
      <c r="BR69" s="148">
        <f t="shared" si="53"/>
        <v>0</v>
      </c>
      <c r="BS69" s="148">
        <f t="shared" si="53"/>
        <v>0</v>
      </c>
      <c r="BT69" s="148">
        <f t="shared" si="53"/>
        <v>0</v>
      </c>
    </row>
    <row r="70" spans="1:72" ht="1.9" customHeight="1">
      <c r="A70" s="131"/>
      <c r="C70" s="131"/>
      <c r="E70" s="149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</row>
    <row r="71" spans="1:72">
      <c r="A71" s="131">
        <v>14</v>
      </c>
      <c r="B71" s="155" t="s">
        <v>49</v>
      </c>
      <c r="C71" s="131"/>
      <c r="E71" s="149"/>
      <c r="F71" s="156" t="s">
        <v>34</v>
      </c>
      <c r="G71" s="148">
        <f>SUM(H71:GA71)</f>
        <v>0</v>
      </c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</row>
    <row r="72" spans="1:72">
      <c r="A72" s="131"/>
      <c r="C72" s="150"/>
      <c r="D72" s="151"/>
      <c r="E72" s="152"/>
      <c r="F72" s="142" t="s">
        <v>35</v>
      </c>
      <c r="G72" s="148">
        <f>SUM(H72:GA72)</f>
        <v>0</v>
      </c>
      <c r="H72" s="148">
        <f>IF(H$3&gt;=$C72,IF(H$3&lt;=$C72+$D72-1,VLOOKUP((H$3-$C72+1)/$D72,Profile!$B$2:$C$250,2)*($E72-$G71)-(IF(G$3&gt;=$C72,IF(G$3&lt;=$C72+$D72-1,VLOOKUP((G$3-$C72+1)/$D72,Profile!$B$2:$C$250,2)*($E72-$G71),0),0)),0),0)</f>
        <v>0</v>
      </c>
      <c r="I72" s="148">
        <f>IF(I$3&gt;=$C72,IF(I$3&lt;=$C72+$D72-1,VLOOKUP((I$3-$C72+1)/$D72,Profile!$B$2:$C$250,2)*($E72-$G71)-(IF(H$3&gt;=$C72,IF(H$3&lt;=$C72+$D72-1,VLOOKUP((H$3-$C72+1)/$D72,Profile!$B$2:$C$250,2)*($E72-$G71),0),0)),0),0)</f>
        <v>0</v>
      </c>
      <c r="J72" s="148">
        <f>IF(J$3&gt;=$C72,IF(J$3&lt;=$C72+$D72-1,VLOOKUP((J$3-$C72+1)/$D72,Profile!$B$2:$C$250,2)*($E72-$G71)-(IF(I$3&gt;=$C72,IF(I$3&lt;=$C72+$D72-1,VLOOKUP((I$3-$C72+1)/$D72,Profile!$B$2:$C$250,2)*($E72-$G71),0),0)),0),0)</f>
        <v>0</v>
      </c>
      <c r="K72" s="148">
        <f>IF(K$3&gt;=$C72,IF(K$3&lt;=$C72+$D72-1,VLOOKUP((K$3-$C72+1)/$D72,Profile!$B$2:$C$250,2)*($E72-$G71)-(IF(J$3&gt;=$C72,IF(J$3&lt;=$C72+$D72-1,VLOOKUP((J$3-$C72+1)/$D72,Profile!$B$2:$C$250,2)*($E72-$G71),0),0)),0),0)</f>
        <v>0</v>
      </c>
      <c r="L72" s="148">
        <f>IF(L$3&gt;=$C72,IF(L$3&lt;=$C72+$D72-1,VLOOKUP((L$3-$C72+1)/$D72,Profile!$B$2:$C$250,2)*($E72-$G71)-(IF(K$3&gt;=$C72,IF(K$3&lt;=$C72+$D72-1,VLOOKUP((K$3-$C72+1)/$D72,Profile!$B$2:$C$250,2)*($E72-$G71),0),0)),0),0)</f>
        <v>0</v>
      </c>
      <c r="M72" s="148">
        <f>IF(M$3&gt;=$C72,IF(M$3&lt;=$C72+$D72-1,VLOOKUP((M$3-$C72+1)/$D72,Profile!$B$2:$C$250,2)*($E72-$G71)-(IF(L$3&gt;=$C72,IF(L$3&lt;=$C72+$D72-1,VLOOKUP((L$3-$C72+1)/$D72,Profile!$B$2:$C$250,2)*($E72-$G71),0),0)),0),0)</f>
        <v>0</v>
      </c>
      <c r="N72" s="148">
        <f>IF(N$3&gt;=$C72,IF(N$3&lt;=$C72+$D72-1,VLOOKUP((N$3-$C72+1)/$D72,Profile!$B$2:$C$250,2)*($E72-$G71)-(IF(M$3&gt;=$C72,IF(M$3&lt;=$C72+$D72-1,VLOOKUP((M$3-$C72+1)/$D72,Profile!$B$2:$C$250,2)*($E72-$G71),0),0)),0),0)</f>
        <v>0</v>
      </c>
      <c r="O72" s="148">
        <f>IF(O$3&gt;=$C72,IF(O$3&lt;=$C72+$D72-1,VLOOKUP((O$3-$C72+1)/$D72,Profile!$B$2:$C$250,2)*($E72-$G71)-(IF(N$3&gt;=$C72,IF(N$3&lt;=$C72+$D72-1,VLOOKUP((N$3-$C72+1)/$D72,Profile!$B$2:$C$250,2)*($E72-$G71),0),0)),0),0)</f>
        <v>0</v>
      </c>
      <c r="P72" s="148">
        <f>IF(P$3&gt;=$C72,IF(P$3&lt;=$C72+$D72-1,VLOOKUP((P$3-$C72+1)/$D72,Profile!$B$2:$C$250,2)*($E72-$G71)-(IF(O$3&gt;=$C72,IF(O$3&lt;=$C72+$D72-1,VLOOKUP((O$3-$C72+1)/$D72,Profile!$B$2:$C$250,2)*($E72-$G71),0),0)),0),0)</f>
        <v>0</v>
      </c>
      <c r="Q72" s="148">
        <f>IF(Q$3&gt;=$C72,IF(Q$3&lt;=$C72+$D72-1,VLOOKUP((Q$3-$C72+1)/$D72,Profile!$B$2:$C$250,2)*($E72-$G71)-(IF(P$3&gt;=$C72,IF(P$3&lt;=$C72+$D72-1,VLOOKUP((P$3-$C72+1)/$D72,Profile!$B$2:$C$250,2)*($E72-$G71),0),0)),0),0)</f>
        <v>0</v>
      </c>
      <c r="R72" s="148">
        <f>IF(R$3&gt;=$C72,IF(R$3&lt;=$C72+$D72-1,VLOOKUP((R$3-$C72+1)/$D72,Profile!$B$2:$C$250,2)*($E72-$G71)-(IF(Q$3&gt;=$C72,IF(Q$3&lt;=$C72+$D72-1,VLOOKUP((Q$3-$C72+1)/$D72,Profile!$B$2:$C$250,2)*($E72-$G71),0),0)),0),0)</f>
        <v>0</v>
      </c>
      <c r="S72" s="148">
        <f>IF(S$3&gt;=$C72,IF(S$3&lt;=$C72+$D72-1,VLOOKUP((S$3-$C72+1)/$D72,Profile!$B$2:$C$250,2)*($E72-$G71)-(IF(R$3&gt;=$C72,IF(R$3&lt;=$C72+$D72-1,VLOOKUP((R$3-$C72+1)/$D72,Profile!$B$2:$C$250,2)*($E72-$G71),0),0)),0),0)</f>
        <v>0</v>
      </c>
      <c r="T72" s="148">
        <f>IF(T$3&gt;=$C72,IF(T$3&lt;=$C72+$D72-1,VLOOKUP((T$3-$C72+1)/$D72,Profile!$B$2:$C$250,2)*($E72-$G71)-(IF(S$3&gt;=$C72,IF(S$3&lt;=$C72+$D72-1,VLOOKUP((S$3-$C72+1)/$D72,Profile!$B$2:$C$250,2)*($E72-$G71),0),0)),0),0)</f>
        <v>0</v>
      </c>
      <c r="U72" s="148">
        <f>IF(U$3&gt;=$C72,IF(U$3&lt;=$C72+$D72-1,VLOOKUP((U$3-$C72+1)/$D72,Profile!$B$2:$C$250,2)*($E72-$G71)-(IF(T$3&gt;=$C72,IF(T$3&lt;=$C72+$D72-1,VLOOKUP((T$3-$C72+1)/$D72,Profile!$B$2:$C$250,2)*($E72-$G71),0),0)),0),0)</f>
        <v>0</v>
      </c>
      <c r="V72" s="148">
        <f>IF(V$3&gt;=$C72,IF(V$3&lt;=$C72+$D72-1,VLOOKUP((V$3-$C72+1)/$D72,Profile!$B$2:$C$250,2)*($E72-$G71)-(IF(U$3&gt;=$C72,IF(U$3&lt;=$C72+$D72-1,VLOOKUP((U$3-$C72+1)/$D72,Profile!$B$2:$C$250,2)*($E72-$G71),0),0)),0),0)</f>
        <v>0</v>
      </c>
      <c r="W72" s="148">
        <f>IF(W$3&gt;=$C72,IF(W$3&lt;=$C72+$D72-1,VLOOKUP((W$3-$C72+1)/$D72,Profile!$B$2:$C$250,2)*($E72-$G71)-(IF(V$3&gt;=$C72,IF(V$3&lt;=$C72+$D72-1,VLOOKUP((V$3-$C72+1)/$D72,Profile!$B$2:$C$250,2)*($E72-$G71),0),0)),0),0)</f>
        <v>0</v>
      </c>
      <c r="X72" s="148">
        <f>IF(X$3&gt;=$C72,IF(X$3&lt;=$C72+$D72-1,VLOOKUP((X$3-$C72+1)/$D72,Profile!$B$2:$C$250,2)*($E72-$G71)-(IF(W$3&gt;=$C72,IF(W$3&lt;=$C72+$D72-1,VLOOKUP((W$3-$C72+1)/$D72,Profile!$B$2:$C$250,2)*($E72-$G71),0),0)),0),0)</f>
        <v>0</v>
      </c>
      <c r="Y72" s="148">
        <f>IF(Y$3&gt;=$C72,IF(Y$3&lt;=$C72+$D72-1,VLOOKUP((Y$3-$C72+1)/$D72,Profile!$B$2:$C$250,2)*($E72-$G71)-(IF(X$3&gt;=$C72,IF(X$3&lt;=$C72+$D72-1,VLOOKUP((X$3-$C72+1)/$D72,Profile!$B$2:$C$250,2)*($E72-$G71),0),0)),0),0)</f>
        <v>0</v>
      </c>
      <c r="Z72" s="148">
        <f>IF(Z$3&gt;=$C72,IF(Z$3&lt;=$C72+$D72-1,VLOOKUP((Z$3-$C72+1)/$D72,Profile!$B$2:$C$250,2)*($E72-$G71)-(IF(Y$3&gt;=$C72,IF(Y$3&lt;=$C72+$D72-1,VLOOKUP((Y$3-$C72+1)/$D72,Profile!$B$2:$C$250,2)*($E72-$G71),0),0)),0),0)</f>
        <v>0</v>
      </c>
      <c r="AA72" s="148">
        <f>IF(AA$3&gt;=$C72,IF(AA$3&lt;=$C72+$D72-1,VLOOKUP((AA$3-$C72+1)/$D72,Profile!$B$2:$C$250,2)*($E72-$G71)-(IF(Z$3&gt;=$C72,IF(Z$3&lt;=$C72+$D72-1,VLOOKUP((Z$3-$C72+1)/$D72,Profile!$B$2:$C$250,2)*($E72-$G71),0),0)),0),0)</f>
        <v>0</v>
      </c>
      <c r="AB72" s="148">
        <f>IF(AB$3&gt;=$C72,IF(AB$3&lt;=$C72+$D72-1,VLOOKUP((AB$3-$C72+1)/$D72,Profile!$B$2:$C$250,2)*($E72-$G71)-(IF(AA$3&gt;=$C72,IF(AA$3&lt;=$C72+$D72-1,VLOOKUP((AA$3-$C72+1)/$D72,Profile!$B$2:$C$250,2)*($E72-$G71),0),0)),0),0)</f>
        <v>0</v>
      </c>
      <c r="AC72" s="148">
        <f>IF(AC$3&gt;=$C72,IF(AC$3&lt;=$C72+$D72-1,VLOOKUP((AC$3-$C72+1)/$D72,Profile!$B$2:$C$250,2)*($E72-$G71)-(IF(AB$3&gt;=$C72,IF(AB$3&lt;=$C72+$D72-1,VLOOKUP((AB$3-$C72+1)/$D72,Profile!$B$2:$C$250,2)*($E72-$G71),0),0)),0),0)</f>
        <v>0</v>
      </c>
      <c r="AD72" s="148">
        <f>IF(AD$3&gt;=$C72,IF(AD$3&lt;=$C72+$D72-1,VLOOKUP((AD$3-$C72+1)/$D72,Profile!$B$2:$C$250,2)*($E72-$G71)-(IF(AC$3&gt;=$C72,IF(AC$3&lt;=$C72+$D72-1,VLOOKUP((AC$3-$C72+1)/$D72,Profile!$B$2:$C$250,2)*($E72-$G71),0),0)),0),0)</f>
        <v>0</v>
      </c>
      <c r="AE72" s="148">
        <f>IF(AE$3&gt;=$C72,IF(AE$3&lt;=$C72+$D72-1,VLOOKUP((AE$3-$C72+1)/$D72,Profile!$B$2:$C$250,2)*($E72-$G71)-(IF(AD$3&gt;=$C72,IF(AD$3&lt;=$C72+$D72-1,VLOOKUP((AD$3-$C72+1)/$D72,Profile!$B$2:$C$250,2)*($E72-$G71),0),0)),0),0)</f>
        <v>0</v>
      </c>
      <c r="AF72" s="148">
        <f>IF(AF$3&gt;=$C72,IF(AF$3&lt;=$C72+$D72-1,VLOOKUP((AF$3-$C72+1)/$D72,Profile!$B$2:$C$250,2)*($E72-$G71)-(IF(AE$3&gt;=$C72,IF(AE$3&lt;=$C72+$D72-1,VLOOKUP((AE$3-$C72+1)/$D72,Profile!$B$2:$C$250,2)*($E72-$G71),0),0)),0),0)</f>
        <v>0</v>
      </c>
      <c r="AG72" s="148">
        <f>IF(AG$3&gt;=$C72,IF(AG$3&lt;=$C72+$D72-1,VLOOKUP((AG$3-$C72+1)/$D72,Profile!$B$2:$C$250,2)*($E72-$G71)-(IF(AF$3&gt;=$C72,IF(AF$3&lt;=$C72+$D72-1,VLOOKUP((AF$3-$C72+1)/$D72,Profile!$B$2:$C$250,2)*($E72-$G71),0),0)),0),0)</f>
        <v>0</v>
      </c>
      <c r="AH72" s="148">
        <f>IF(AH$3&gt;=$C72,IF(AH$3&lt;=$C72+$D72-1,VLOOKUP((AH$3-$C72+1)/$D72,Profile!$B$2:$C$250,2)*($E72-$G71)-(IF(AG$3&gt;=$C72,IF(AG$3&lt;=$C72+$D72-1,VLOOKUP((AG$3-$C72+1)/$D72,Profile!$B$2:$C$250,2)*($E72-$G71),0),0)),0),0)</f>
        <v>0</v>
      </c>
      <c r="AI72" s="148">
        <f>IF(AI$3&gt;=$C72,IF(AI$3&lt;=$C72+$D72-1,VLOOKUP((AI$3-$C72+1)/$D72,Profile!$B$2:$C$250,2)*($E72-$G71)-(IF(AH$3&gt;=$C72,IF(AH$3&lt;=$C72+$D72-1,VLOOKUP((AH$3-$C72+1)/$D72,Profile!$B$2:$C$250,2)*($E72-$G71),0),0)),0),0)</f>
        <v>0</v>
      </c>
      <c r="AJ72" s="148">
        <f>IF(AJ$3&gt;=$C72,IF(AJ$3&lt;=$C72+$D72-1,VLOOKUP((AJ$3-$C72+1)/$D72,Profile!$B$2:$C$250,2)*($E72-$G71)-(IF(AI$3&gt;=$C72,IF(AI$3&lt;=$C72+$D72-1,VLOOKUP((AI$3-$C72+1)/$D72,Profile!$B$2:$C$250,2)*($E72-$G71),0),0)),0),0)</f>
        <v>0</v>
      </c>
      <c r="AK72" s="148">
        <f>IF(AK$3&gt;=$C72,IF(AK$3&lt;=$C72+$D72-1,VLOOKUP((AK$3-$C72+1)/$D72,Profile!$B$2:$C$250,2)*($E72-$G71)-(IF(AJ$3&gt;=$C72,IF(AJ$3&lt;=$C72+$D72-1,VLOOKUP((AJ$3-$C72+1)/$D72,Profile!$B$2:$C$250,2)*($E72-$G71),0),0)),0),0)</f>
        <v>0</v>
      </c>
      <c r="AL72" s="148">
        <f>IF(AL$3&gt;=$C72,IF(AL$3&lt;=$C72+$D72-1,VLOOKUP((AL$3-$C72+1)/$D72,Profile!$B$2:$C$250,2)*($E72-$G71)-(IF(AK$3&gt;=$C72,IF(AK$3&lt;=$C72+$D72-1,VLOOKUP((AK$3-$C72+1)/$D72,Profile!$B$2:$C$250,2)*($E72-$G71),0),0)),0),0)</f>
        <v>0</v>
      </c>
      <c r="AM72" s="148">
        <f>IF(AM$3&gt;=$C72,IF(AM$3&lt;=$C72+$D72-1,VLOOKUP((AM$3-$C72+1)/$D72,Profile!$B$2:$C$250,2)*($E72-$G71)-(IF(AL$3&gt;=$C72,IF(AL$3&lt;=$C72+$D72-1,VLOOKUP((AL$3-$C72+1)/$D72,Profile!$B$2:$C$250,2)*($E72-$G71),0),0)),0),0)</f>
        <v>0</v>
      </c>
      <c r="AN72" s="148">
        <f>IF(AN$3&gt;=$C72,IF(AN$3&lt;=$C72+$D72-1,VLOOKUP((AN$3-$C72+1)/$D72,Profile!$B$2:$C$250,2)*($E72-$G71)-(IF(AM$3&gt;=$C72,IF(AM$3&lt;=$C72+$D72-1,VLOOKUP((AM$3-$C72+1)/$D72,Profile!$B$2:$C$250,2)*($E72-$G71),0),0)),0),0)</f>
        <v>0</v>
      </c>
      <c r="AO72" s="148">
        <f>IF(AO$3&gt;=$C72,IF(AO$3&lt;=$C72+$D72-1,VLOOKUP((AO$3-$C72+1)/$D72,Profile!$B$2:$C$250,2)*($E72-$G71)-(IF(AN$3&gt;=$C72,IF(AN$3&lt;=$C72+$D72-1,VLOOKUP((AN$3-$C72+1)/$D72,Profile!$B$2:$C$250,2)*($E72-$G71),0),0)),0),0)</f>
        <v>0</v>
      </c>
      <c r="AP72" s="148">
        <f>IF(AP$3&gt;=$C72,IF(AP$3&lt;=$C72+$D72-1,VLOOKUP((AP$3-$C72+1)/$D72,Profile!$B$2:$C$250,2)*($E72-$G71)-(IF(AO$3&gt;=$C72,IF(AO$3&lt;=$C72+$D72-1,VLOOKUP((AO$3-$C72+1)/$D72,Profile!$B$2:$C$250,2)*($E72-$G71),0),0)),0),0)</f>
        <v>0</v>
      </c>
      <c r="AQ72" s="148">
        <f>IF(AQ$3&gt;=$C72,IF(AQ$3&lt;=$C72+$D72-1,VLOOKUP((AQ$3-$C72+1)/$D72,Profile!$B$2:$C$250,2)*($E72-$G71)-(IF(AP$3&gt;=$C72,IF(AP$3&lt;=$C72+$D72-1,VLOOKUP((AP$3-$C72+1)/$D72,Profile!$B$2:$C$250,2)*($E72-$G71),0),0)),0),0)</f>
        <v>0</v>
      </c>
      <c r="AR72" s="148">
        <f>IF(AR$3&gt;=$C72,IF(AR$3&lt;=$C72+$D72-1,VLOOKUP((AR$3-$C72+1)/$D72,Profile!$B$2:$C$250,2)*($E72-$G71)-(IF(AQ$3&gt;=$C72,IF(AQ$3&lt;=$C72+$D72-1,VLOOKUP((AQ$3-$C72+1)/$D72,Profile!$B$2:$C$250,2)*($E72-$G71),0),0)),0),0)</f>
        <v>0</v>
      </c>
      <c r="AS72" s="148">
        <f>IF(AS$3&gt;=$C72,IF(AS$3&lt;=$C72+$D72-1,VLOOKUP((AS$3-$C72+1)/$D72,Profile!$B$2:$C$250,2)*($E72-$G71)-(IF(AR$3&gt;=$C72,IF(AR$3&lt;=$C72+$D72-1,VLOOKUP((AR$3-$C72+1)/$D72,Profile!$B$2:$C$250,2)*($E72-$G71),0),0)),0),0)</f>
        <v>0</v>
      </c>
      <c r="AT72" s="148">
        <f>IF(AT$3&gt;=$C72,IF(AT$3&lt;=$C72+$D72-1,VLOOKUP((AT$3-$C72+1)/$D72,Profile!$B$2:$C$250,2)*($E72-$G71)-(IF(AS$3&gt;=$C72,IF(AS$3&lt;=$C72+$D72-1,VLOOKUP((AS$3-$C72+1)/$D72,Profile!$B$2:$C$250,2)*($E72-$G71),0),0)),0),0)</f>
        <v>0</v>
      </c>
      <c r="AU72" s="148">
        <f>IF(AU$3&gt;=$C72,IF(AU$3&lt;=$C72+$D72-1,VLOOKUP((AU$3-$C72+1)/$D72,Profile!$B$2:$C$250,2)*($E72-$G71)-(IF(AT$3&gt;=$C72,IF(AT$3&lt;=$C72+$D72-1,VLOOKUP((AT$3-$C72+1)/$D72,Profile!$B$2:$C$250,2)*($E72-$G71),0),0)),0),0)</f>
        <v>0</v>
      </c>
      <c r="AV72" s="148">
        <f>IF(AV$3&gt;=$C72,IF(AV$3&lt;=$C72+$D72-1,VLOOKUP((AV$3-$C72+1)/$D72,Profile!$B$2:$C$250,2)*($E72-$G71)-(IF(AU$3&gt;=$C72,IF(AU$3&lt;=$C72+$D72-1,VLOOKUP((AU$3-$C72+1)/$D72,Profile!$B$2:$C$250,2)*($E72-$G71),0),0)),0),0)</f>
        <v>0</v>
      </c>
      <c r="AW72" s="148">
        <f>IF(AW$3&gt;=$C72,IF(AW$3&lt;=$C72+$D72-1,VLOOKUP((AW$3-$C72+1)/$D72,Profile!$B$2:$C$250,2)*($E72-$G71)-(IF(AV$3&gt;=$C72,IF(AV$3&lt;=$C72+$D72-1,VLOOKUP((AV$3-$C72+1)/$D72,Profile!$B$2:$C$250,2)*($E72-$G71),0),0)),0),0)</f>
        <v>0</v>
      </c>
      <c r="AX72" s="148">
        <f>IF(AX$3&gt;=$C72,IF(AX$3&lt;=$C72+$D72-1,VLOOKUP((AX$3-$C72+1)/$D72,Profile!$B$2:$C$250,2)*($E72-$G71)-(IF(AW$3&gt;=$C72,IF(AW$3&lt;=$C72+$D72-1,VLOOKUP((AW$3-$C72+1)/$D72,Profile!$B$2:$C$250,2)*($E72-$G71),0),0)),0),0)</f>
        <v>0</v>
      </c>
      <c r="AY72" s="148">
        <f>IF(AY$3&gt;=$C72,IF(AY$3&lt;=$C72+$D72-1,VLOOKUP((AY$3-$C72+1)/$D72,Profile!$B$2:$C$250,2)*($E72-$G71)-(IF(AX$3&gt;=$C72,IF(AX$3&lt;=$C72+$D72-1,VLOOKUP((AX$3-$C72+1)/$D72,Profile!$B$2:$C$250,2)*($E72-$G71),0),0)),0),0)</f>
        <v>0</v>
      </c>
      <c r="AZ72" s="148">
        <f>IF(AZ$3&gt;=$C72,IF(AZ$3&lt;=$C72+$D72-1,VLOOKUP((AZ$3-$C72+1)/$D72,Profile!$B$2:$C$250,2)*($E72-$G71)-(IF(AY$3&gt;=$C72,IF(AY$3&lt;=$C72+$D72-1,VLOOKUP((AY$3-$C72+1)/$D72,Profile!$B$2:$C$250,2)*($E72-$G71),0),0)),0),0)</f>
        <v>0</v>
      </c>
      <c r="BA72" s="148">
        <f>IF(BA$3&gt;=$C72,IF(BA$3&lt;=$C72+$D72-1,VLOOKUP((BA$3-$C72+1)/$D72,Profile!$B$2:$C$250,2)*($E72-$G71)-(IF(AZ$3&gt;=$C72,IF(AZ$3&lt;=$C72+$D72-1,VLOOKUP((AZ$3-$C72+1)/$D72,Profile!$B$2:$C$250,2)*($E72-$G71),0),0)),0),0)</f>
        <v>0</v>
      </c>
      <c r="BB72" s="148">
        <f>IF(BB$3&gt;=$C72,IF(BB$3&lt;=$C72+$D72-1,VLOOKUP((BB$3-$C72+1)/$D72,Profile!$B$2:$C$250,2)*($E72-$G71)-(IF(BA$3&gt;=$C72,IF(BA$3&lt;=$C72+$D72-1,VLOOKUP((BA$3-$C72+1)/$D72,Profile!$B$2:$C$250,2)*($E72-$G71),0),0)),0),0)</f>
        <v>0</v>
      </c>
      <c r="BC72" s="148">
        <f>IF(BC$3&gt;=$C72,IF(BC$3&lt;=$C72+$D72-1,VLOOKUP((BC$3-$C72+1)/$D72,Profile!$B$2:$C$250,2)*($E72-$G71)-(IF(BB$3&gt;=$C72,IF(BB$3&lt;=$C72+$D72-1,VLOOKUP((BB$3-$C72+1)/$D72,Profile!$B$2:$C$250,2)*($E72-$G71),0),0)),0),0)</f>
        <v>0</v>
      </c>
      <c r="BD72" s="148">
        <f>IF(BD$3&gt;=$C72,IF(BD$3&lt;=$C72+$D72-1,VLOOKUP((BD$3-$C72+1)/$D72,Profile!$B$2:$C$250,2)*($E72-$G71)-(IF(BC$3&gt;=$C72,IF(BC$3&lt;=$C72+$D72-1,VLOOKUP((BC$3-$C72+1)/$D72,Profile!$B$2:$C$250,2)*($E72-$G71),0),0)),0),0)</f>
        <v>0</v>
      </c>
      <c r="BE72" s="148">
        <f>IF(BE$3&gt;=$C72,IF(BE$3&lt;=$C72+$D72-1,VLOOKUP((BE$3-$C72+1)/$D72,Profile!$B$2:$C$250,2)*($E72-$G71)-(IF(BD$3&gt;=$C72,IF(BD$3&lt;=$C72+$D72-1,VLOOKUP((BD$3-$C72+1)/$D72,Profile!$B$2:$C$250,2)*($E72-$G71),0),0)),0),0)</f>
        <v>0</v>
      </c>
      <c r="BF72" s="148">
        <f>IF(BF$3&gt;=$C72,IF(BF$3&lt;=$C72+$D72-1,VLOOKUP((BF$3-$C72+1)/$D72,Profile!$B$2:$C$250,2)*($E72-$G71)-(IF(BE$3&gt;=$C72,IF(BE$3&lt;=$C72+$D72-1,VLOOKUP((BE$3-$C72+1)/$D72,Profile!$B$2:$C$250,2)*($E72-$G71),0),0)),0),0)</f>
        <v>0</v>
      </c>
      <c r="BG72" s="148">
        <f>IF(BG$3&gt;=$C72,IF(BG$3&lt;=$C72+$D72-1,VLOOKUP((BG$3-$C72+1)/$D72,Profile!$B$2:$C$250,2)*($E72-$G71)-(IF(BF$3&gt;=$C72,IF(BF$3&lt;=$C72+$D72-1,VLOOKUP((BF$3-$C72+1)/$D72,Profile!$B$2:$C$250,2)*($E72-$G71),0),0)),0),0)</f>
        <v>0</v>
      </c>
      <c r="BH72" s="148">
        <f>IF(BH$3&gt;=$C72,IF(BH$3&lt;=$C72+$D72-1,VLOOKUP((BH$3-$C72+1)/$D72,Profile!$B$2:$C$250,2)*($E72-$G71)-(IF(BG$3&gt;=$C72,IF(BG$3&lt;=$C72+$D72-1,VLOOKUP((BG$3-$C72+1)/$D72,Profile!$B$2:$C$250,2)*($E72-$G71),0),0)),0),0)</f>
        <v>0</v>
      </c>
      <c r="BI72" s="148">
        <f>IF(BI$3&gt;=$C72,IF(BI$3&lt;=$C72+$D72-1,VLOOKUP((BI$3-$C72+1)/$D72,Profile!$B$2:$C$250,2)*($E72-$G71)-(IF(BH$3&gt;=$C72,IF(BH$3&lt;=$C72+$D72-1,VLOOKUP((BH$3-$C72+1)/$D72,Profile!$B$2:$C$250,2)*($E72-$G71),0),0)),0),0)</f>
        <v>0</v>
      </c>
      <c r="BJ72" s="148">
        <f>IF(BJ$3&gt;=$C72,IF(BJ$3&lt;=$C72+$D72-1,VLOOKUP((BJ$3-$C72+1)/$D72,Profile!$B$2:$C$250,2)*($E72-$G71)-(IF(BI$3&gt;=$C72,IF(BI$3&lt;=$C72+$D72-1,VLOOKUP((BI$3-$C72+1)/$D72,Profile!$B$2:$C$250,2)*($E72-$G71),0),0)),0),0)</f>
        <v>0</v>
      </c>
      <c r="BK72" s="148">
        <f>IF(BK$3&gt;=$C72,IF(BK$3&lt;=$C72+$D72-1,VLOOKUP((BK$3-$C72+1)/$D72,Profile!$B$2:$C$250,2)*($E72-$G71)-(IF(BJ$3&gt;=$C72,IF(BJ$3&lt;=$C72+$D72-1,VLOOKUP((BJ$3-$C72+1)/$D72,Profile!$B$2:$C$250,2)*($E72-$G71),0),0)),0),0)</f>
        <v>0</v>
      </c>
      <c r="BL72" s="148">
        <f>IF(BL$3&gt;=$C72,IF(BL$3&lt;=$C72+$D72-1,VLOOKUP((BL$3-$C72+1)/$D72,Profile!$B$2:$C$250,2)*($E72-$G71)-(IF(BK$3&gt;=$C72,IF(BK$3&lt;=$C72+$D72-1,VLOOKUP((BK$3-$C72+1)/$D72,Profile!$B$2:$C$250,2)*($E72-$G71),0),0)),0),0)</f>
        <v>0</v>
      </c>
      <c r="BM72" s="148">
        <f>IF(BM$3&gt;=$C72,IF(BM$3&lt;=$C72+$D72-1,VLOOKUP((BM$3-$C72+1)/$D72,Profile!$B$2:$C$250,2)*($E72-$G71)-(IF(BL$3&gt;=$C72,IF(BL$3&lt;=$C72+$D72-1,VLOOKUP((BL$3-$C72+1)/$D72,Profile!$B$2:$C$250,2)*($E72-$G71),0),0)),0),0)</f>
        <v>0</v>
      </c>
      <c r="BN72" s="148">
        <f>IF(BN$3&gt;=$C72,IF(BN$3&lt;=$C72+$D72-1,VLOOKUP((BN$3-$C72+1)/$D72,Profile!$B$2:$C$250,2)*($E72-$G71)-(IF(BM$3&gt;=$C72,IF(BM$3&lt;=$C72+$D72-1,VLOOKUP((BM$3-$C72+1)/$D72,Profile!$B$2:$C$250,2)*($E72-$G71),0),0)),0),0)</f>
        <v>0</v>
      </c>
      <c r="BO72" s="148">
        <f>IF(BO$3&gt;=$C72,IF(BO$3&lt;=$C72+$D72-1,VLOOKUP((BO$3-$C72+1)/$D72,Profile!$B$2:$C$250,2)*($E72-$G71)-(IF(BN$3&gt;=$C72,IF(BN$3&lt;=$C72+$D72-1,VLOOKUP((BN$3-$C72+1)/$D72,Profile!$B$2:$C$250,2)*($E72-$G71),0),0)),0),0)</f>
        <v>0</v>
      </c>
      <c r="BP72" s="148">
        <f>IF(BP$3&gt;=$C72,IF(BP$3&lt;=$C72+$D72-1,VLOOKUP((BP$3-$C72+1)/$D72,Profile!$B$2:$C$250,2)*($E72-$G71)-(IF(BO$3&gt;=$C72,IF(BO$3&lt;=$C72+$D72-1,VLOOKUP((BO$3-$C72+1)/$D72,Profile!$B$2:$C$250,2)*($E72-$G71),0),0)),0),0)</f>
        <v>0</v>
      </c>
      <c r="BQ72" s="148">
        <f>IF(BQ$3&gt;=$C72,IF(BQ$3&lt;=$C72+$D72-1,VLOOKUP((BQ$3-$C72+1)/$D72,Profile!$B$2:$C$250,2)*($E72-$G71)-(IF(BP$3&gt;=$C72,IF(BP$3&lt;=$C72+$D72-1,VLOOKUP((BP$3-$C72+1)/$D72,Profile!$B$2:$C$250,2)*($E72-$G71),0),0)),0),0)</f>
        <v>0</v>
      </c>
      <c r="BR72" s="148">
        <f>IF(BR$3&gt;=$C72,IF(BR$3&lt;=$C72+$D72-1,VLOOKUP((BR$3-$C72+1)/$D72,Profile!$B$2:$C$250,2)*($E72-$G71)-(IF(BQ$3&gt;=$C72,IF(BQ$3&lt;=$C72+$D72-1,VLOOKUP((BQ$3-$C72+1)/$D72,Profile!$B$2:$C$250,2)*($E72-$G71),0),0)),0),0)</f>
        <v>0</v>
      </c>
      <c r="BS72" s="148">
        <f>IF(BS$3&gt;=$C72,IF(BS$3&lt;=$C72+$D72-1,VLOOKUP((BS$3-$C72+1)/$D72,Profile!$B$2:$C$250,2)*($E72-$G71)-(IF(BR$3&gt;=$C72,IF(BR$3&lt;=$C72+$D72-1,VLOOKUP((BR$3-$C72+1)/$D72,Profile!$B$2:$C$250,2)*($E72-$G71),0),0)),0),0)</f>
        <v>0</v>
      </c>
      <c r="BT72" s="148">
        <f>IF(BT$3&gt;=$C72,IF(BT$3&lt;=$C72+$D72-1,VLOOKUP((BT$3-$C72+1)/$D72,Profile!$B$2:$C$250,2)*($E72-$G71)-(IF(BS$3&gt;=$C72,IF(BS$3&lt;=$C72+$D72-1,VLOOKUP((BS$3-$C72+1)/$D72,Profile!$B$2:$C$250,2)*($E72-$G71),0),0)),0),0)</f>
        <v>0</v>
      </c>
    </row>
    <row r="73" spans="1:72">
      <c r="A73" s="131"/>
      <c r="C73" s="131"/>
      <c r="D73" s="153"/>
      <c r="E73" s="149"/>
      <c r="F73" s="142" t="s">
        <v>31</v>
      </c>
      <c r="G73" s="148">
        <f>SUM(H73:GA73)</f>
        <v>0</v>
      </c>
      <c r="H73" s="148">
        <f t="shared" ref="H73:AM73" si="54">+H71+H72</f>
        <v>0</v>
      </c>
      <c r="I73" s="148">
        <f t="shared" si="54"/>
        <v>0</v>
      </c>
      <c r="J73" s="148">
        <f t="shared" si="54"/>
        <v>0</v>
      </c>
      <c r="K73" s="148">
        <f t="shared" si="54"/>
        <v>0</v>
      </c>
      <c r="L73" s="148">
        <f t="shared" si="54"/>
        <v>0</v>
      </c>
      <c r="M73" s="148">
        <f t="shared" si="54"/>
        <v>0</v>
      </c>
      <c r="N73" s="148">
        <f t="shared" si="54"/>
        <v>0</v>
      </c>
      <c r="O73" s="148">
        <f t="shared" si="54"/>
        <v>0</v>
      </c>
      <c r="P73" s="148">
        <f t="shared" si="54"/>
        <v>0</v>
      </c>
      <c r="Q73" s="148">
        <f t="shared" si="54"/>
        <v>0</v>
      </c>
      <c r="R73" s="148">
        <f t="shared" si="54"/>
        <v>0</v>
      </c>
      <c r="S73" s="148">
        <f t="shared" si="54"/>
        <v>0</v>
      </c>
      <c r="T73" s="148">
        <f t="shared" si="54"/>
        <v>0</v>
      </c>
      <c r="U73" s="148">
        <f t="shared" si="54"/>
        <v>0</v>
      </c>
      <c r="V73" s="148">
        <f t="shared" si="54"/>
        <v>0</v>
      </c>
      <c r="W73" s="148">
        <f t="shared" si="54"/>
        <v>0</v>
      </c>
      <c r="X73" s="148">
        <f t="shared" si="54"/>
        <v>0</v>
      </c>
      <c r="Y73" s="148">
        <f t="shared" si="54"/>
        <v>0</v>
      </c>
      <c r="Z73" s="148">
        <f t="shared" si="54"/>
        <v>0</v>
      </c>
      <c r="AA73" s="148">
        <f t="shared" si="54"/>
        <v>0</v>
      </c>
      <c r="AB73" s="148">
        <f t="shared" si="54"/>
        <v>0</v>
      </c>
      <c r="AC73" s="148">
        <f t="shared" si="54"/>
        <v>0</v>
      </c>
      <c r="AD73" s="148">
        <f t="shared" si="54"/>
        <v>0</v>
      </c>
      <c r="AE73" s="148">
        <f t="shared" si="54"/>
        <v>0</v>
      </c>
      <c r="AF73" s="148">
        <f t="shared" si="54"/>
        <v>0</v>
      </c>
      <c r="AG73" s="148">
        <f t="shared" si="54"/>
        <v>0</v>
      </c>
      <c r="AH73" s="148">
        <f t="shared" si="54"/>
        <v>0</v>
      </c>
      <c r="AI73" s="148">
        <f t="shared" si="54"/>
        <v>0</v>
      </c>
      <c r="AJ73" s="148">
        <f t="shared" si="54"/>
        <v>0</v>
      </c>
      <c r="AK73" s="148">
        <f t="shared" si="54"/>
        <v>0</v>
      </c>
      <c r="AL73" s="148">
        <f t="shared" si="54"/>
        <v>0</v>
      </c>
      <c r="AM73" s="148">
        <f t="shared" si="54"/>
        <v>0</v>
      </c>
      <c r="AN73" s="148">
        <f t="shared" ref="AN73:BS73" si="55">+AN71+AN72</f>
        <v>0</v>
      </c>
      <c r="AO73" s="148">
        <f t="shared" si="55"/>
        <v>0</v>
      </c>
      <c r="AP73" s="148">
        <f t="shared" si="55"/>
        <v>0</v>
      </c>
      <c r="AQ73" s="148">
        <f t="shared" si="55"/>
        <v>0</v>
      </c>
      <c r="AR73" s="148">
        <f t="shared" si="55"/>
        <v>0</v>
      </c>
      <c r="AS73" s="148">
        <f t="shared" si="55"/>
        <v>0</v>
      </c>
      <c r="AT73" s="148">
        <f t="shared" si="55"/>
        <v>0</v>
      </c>
      <c r="AU73" s="148">
        <f t="shared" si="55"/>
        <v>0</v>
      </c>
      <c r="AV73" s="148">
        <f t="shared" si="55"/>
        <v>0</v>
      </c>
      <c r="AW73" s="148">
        <f t="shared" si="55"/>
        <v>0</v>
      </c>
      <c r="AX73" s="148">
        <f t="shared" si="55"/>
        <v>0</v>
      </c>
      <c r="AY73" s="148">
        <f t="shared" si="55"/>
        <v>0</v>
      </c>
      <c r="AZ73" s="148">
        <f t="shared" si="55"/>
        <v>0</v>
      </c>
      <c r="BA73" s="148">
        <f t="shared" si="55"/>
        <v>0</v>
      </c>
      <c r="BB73" s="148">
        <f t="shared" si="55"/>
        <v>0</v>
      </c>
      <c r="BC73" s="148">
        <f t="shared" si="55"/>
        <v>0</v>
      </c>
      <c r="BD73" s="148">
        <f t="shared" si="55"/>
        <v>0</v>
      </c>
      <c r="BE73" s="148">
        <f t="shared" si="55"/>
        <v>0</v>
      </c>
      <c r="BF73" s="148">
        <f t="shared" si="55"/>
        <v>0</v>
      </c>
      <c r="BG73" s="148">
        <f t="shared" si="55"/>
        <v>0</v>
      </c>
      <c r="BH73" s="148">
        <f t="shared" si="55"/>
        <v>0</v>
      </c>
      <c r="BI73" s="148">
        <f t="shared" si="55"/>
        <v>0</v>
      </c>
      <c r="BJ73" s="148">
        <f t="shared" si="55"/>
        <v>0</v>
      </c>
      <c r="BK73" s="148">
        <f t="shared" si="55"/>
        <v>0</v>
      </c>
      <c r="BL73" s="148">
        <f t="shared" si="55"/>
        <v>0</v>
      </c>
      <c r="BM73" s="148">
        <f t="shared" si="55"/>
        <v>0</v>
      </c>
      <c r="BN73" s="148">
        <f t="shared" si="55"/>
        <v>0</v>
      </c>
      <c r="BO73" s="148">
        <f t="shared" si="55"/>
        <v>0</v>
      </c>
      <c r="BP73" s="148">
        <f t="shared" si="55"/>
        <v>0</v>
      </c>
      <c r="BQ73" s="148">
        <f t="shared" si="55"/>
        <v>0</v>
      </c>
      <c r="BR73" s="148">
        <f t="shared" si="55"/>
        <v>0</v>
      </c>
      <c r="BS73" s="148">
        <f t="shared" si="55"/>
        <v>0</v>
      </c>
      <c r="BT73" s="148">
        <f>+BT71+BT72</f>
        <v>0</v>
      </c>
    </row>
    <row r="74" spans="1:72">
      <c r="A74" s="131"/>
      <c r="C74" s="131"/>
      <c r="D74" s="149"/>
      <c r="F74" s="142" t="s">
        <v>36</v>
      </c>
      <c r="G74" s="148"/>
      <c r="H74" s="148">
        <f>+H73</f>
        <v>0</v>
      </c>
      <c r="I74" s="148">
        <f t="shared" ref="I74:AN74" si="56">+I73+H74</f>
        <v>0</v>
      </c>
      <c r="J74" s="148">
        <f t="shared" si="56"/>
        <v>0</v>
      </c>
      <c r="K74" s="148">
        <f t="shared" si="56"/>
        <v>0</v>
      </c>
      <c r="L74" s="148">
        <f t="shared" si="56"/>
        <v>0</v>
      </c>
      <c r="M74" s="148">
        <f t="shared" si="56"/>
        <v>0</v>
      </c>
      <c r="N74" s="148">
        <f t="shared" si="56"/>
        <v>0</v>
      </c>
      <c r="O74" s="148">
        <f t="shared" si="56"/>
        <v>0</v>
      </c>
      <c r="P74" s="148">
        <f t="shared" si="56"/>
        <v>0</v>
      </c>
      <c r="Q74" s="148">
        <f t="shared" si="56"/>
        <v>0</v>
      </c>
      <c r="R74" s="148">
        <f t="shared" si="56"/>
        <v>0</v>
      </c>
      <c r="S74" s="148">
        <f t="shared" si="56"/>
        <v>0</v>
      </c>
      <c r="T74" s="148">
        <f t="shared" si="56"/>
        <v>0</v>
      </c>
      <c r="U74" s="148">
        <f t="shared" si="56"/>
        <v>0</v>
      </c>
      <c r="V74" s="148">
        <f t="shared" si="56"/>
        <v>0</v>
      </c>
      <c r="W74" s="148">
        <f t="shared" si="56"/>
        <v>0</v>
      </c>
      <c r="X74" s="148">
        <f t="shared" si="56"/>
        <v>0</v>
      </c>
      <c r="Y74" s="148">
        <f t="shared" si="56"/>
        <v>0</v>
      </c>
      <c r="Z74" s="148">
        <f t="shared" si="56"/>
        <v>0</v>
      </c>
      <c r="AA74" s="148">
        <f t="shared" si="56"/>
        <v>0</v>
      </c>
      <c r="AB74" s="148">
        <f t="shared" si="56"/>
        <v>0</v>
      </c>
      <c r="AC74" s="148">
        <f t="shared" si="56"/>
        <v>0</v>
      </c>
      <c r="AD74" s="148">
        <f t="shared" si="56"/>
        <v>0</v>
      </c>
      <c r="AE74" s="148">
        <f t="shared" si="56"/>
        <v>0</v>
      </c>
      <c r="AF74" s="148">
        <f t="shared" si="56"/>
        <v>0</v>
      </c>
      <c r="AG74" s="148">
        <f t="shared" si="56"/>
        <v>0</v>
      </c>
      <c r="AH74" s="148">
        <f t="shared" si="56"/>
        <v>0</v>
      </c>
      <c r="AI74" s="148">
        <f t="shared" si="56"/>
        <v>0</v>
      </c>
      <c r="AJ74" s="148">
        <f t="shared" si="56"/>
        <v>0</v>
      </c>
      <c r="AK74" s="148">
        <f t="shared" si="56"/>
        <v>0</v>
      </c>
      <c r="AL74" s="148">
        <f t="shared" si="56"/>
        <v>0</v>
      </c>
      <c r="AM74" s="148">
        <f t="shared" si="56"/>
        <v>0</v>
      </c>
      <c r="AN74" s="148">
        <f t="shared" si="56"/>
        <v>0</v>
      </c>
      <c r="AO74" s="148">
        <f t="shared" ref="AO74:BT74" si="57">+AO73+AN74</f>
        <v>0</v>
      </c>
      <c r="AP74" s="148">
        <f t="shared" si="57"/>
        <v>0</v>
      </c>
      <c r="AQ74" s="148">
        <f t="shared" si="57"/>
        <v>0</v>
      </c>
      <c r="AR74" s="148">
        <f t="shared" si="57"/>
        <v>0</v>
      </c>
      <c r="AS74" s="148">
        <f t="shared" si="57"/>
        <v>0</v>
      </c>
      <c r="AT74" s="148">
        <f t="shared" si="57"/>
        <v>0</v>
      </c>
      <c r="AU74" s="148">
        <f t="shared" si="57"/>
        <v>0</v>
      </c>
      <c r="AV74" s="148">
        <f t="shared" si="57"/>
        <v>0</v>
      </c>
      <c r="AW74" s="148">
        <f t="shared" si="57"/>
        <v>0</v>
      </c>
      <c r="AX74" s="148">
        <f t="shared" si="57"/>
        <v>0</v>
      </c>
      <c r="AY74" s="148">
        <f t="shared" si="57"/>
        <v>0</v>
      </c>
      <c r="AZ74" s="148">
        <f t="shared" si="57"/>
        <v>0</v>
      </c>
      <c r="BA74" s="148">
        <f t="shared" si="57"/>
        <v>0</v>
      </c>
      <c r="BB74" s="148">
        <f t="shared" si="57"/>
        <v>0</v>
      </c>
      <c r="BC74" s="148">
        <f t="shared" si="57"/>
        <v>0</v>
      </c>
      <c r="BD74" s="148">
        <f t="shared" si="57"/>
        <v>0</v>
      </c>
      <c r="BE74" s="148">
        <f t="shared" si="57"/>
        <v>0</v>
      </c>
      <c r="BF74" s="148">
        <f t="shared" si="57"/>
        <v>0</v>
      </c>
      <c r="BG74" s="148">
        <f t="shared" si="57"/>
        <v>0</v>
      </c>
      <c r="BH74" s="148">
        <f t="shared" si="57"/>
        <v>0</v>
      </c>
      <c r="BI74" s="148">
        <f t="shared" si="57"/>
        <v>0</v>
      </c>
      <c r="BJ74" s="148">
        <f t="shared" si="57"/>
        <v>0</v>
      </c>
      <c r="BK74" s="148">
        <f t="shared" si="57"/>
        <v>0</v>
      </c>
      <c r="BL74" s="148">
        <f t="shared" si="57"/>
        <v>0</v>
      </c>
      <c r="BM74" s="148">
        <f t="shared" si="57"/>
        <v>0</v>
      </c>
      <c r="BN74" s="148">
        <f t="shared" si="57"/>
        <v>0</v>
      </c>
      <c r="BO74" s="148">
        <f t="shared" si="57"/>
        <v>0</v>
      </c>
      <c r="BP74" s="148">
        <f t="shared" si="57"/>
        <v>0</v>
      </c>
      <c r="BQ74" s="148">
        <f t="shared" si="57"/>
        <v>0</v>
      </c>
      <c r="BR74" s="148">
        <f t="shared" si="57"/>
        <v>0</v>
      </c>
      <c r="BS74" s="148">
        <f t="shared" si="57"/>
        <v>0</v>
      </c>
      <c r="BT74" s="148">
        <f t="shared" si="57"/>
        <v>0</v>
      </c>
    </row>
    <row r="75" spans="1:72" ht="1.9" customHeight="1">
      <c r="A75" s="131"/>
      <c r="C75" s="131"/>
      <c r="E75" s="149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</row>
    <row r="76" spans="1:72">
      <c r="A76" s="131">
        <v>15</v>
      </c>
      <c r="B76" s="155" t="s">
        <v>50</v>
      </c>
      <c r="C76" s="131"/>
      <c r="E76" s="149"/>
      <c r="F76" s="156" t="s">
        <v>34</v>
      </c>
      <c r="G76" s="148">
        <f>SUM(H76:GA76)</f>
        <v>0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</row>
    <row r="77" spans="1:72">
      <c r="A77" s="131"/>
      <c r="C77" s="150"/>
      <c r="D77" s="151"/>
      <c r="E77" s="152"/>
      <c r="F77" s="142" t="s">
        <v>35</v>
      </c>
      <c r="G77" s="148">
        <f>SUM(H77:GA77)</f>
        <v>0</v>
      </c>
      <c r="H77" s="148">
        <f>IF(H$3&gt;=$C77,IF(H$3&lt;=$C77+$D77-1,VLOOKUP((H$3-$C77+1)/$D77,Profile!$B$2:$C$250,2)*($E77-$G76)-(IF(G$3&gt;=$C77,IF(G$3&lt;=$C77+$D77-1,VLOOKUP((G$3-$C77+1)/$D77,Profile!$B$2:$C$250,2)*($E77-$G76),0),0)),0),0)</f>
        <v>0</v>
      </c>
      <c r="I77" s="148">
        <f>IF(I$3&gt;=$C77,IF(I$3&lt;=$C77+$D77-1,VLOOKUP((I$3-$C77+1)/$D77,Profile!$B$2:$C$250,2)*($E77-$G76)-(IF(H$3&gt;=$C77,IF(H$3&lt;=$C77+$D77-1,VLOOKUP((H$3-$C77+1)/$D77,Profile!$B$2:$C$250,2)*($E77-$G76),0),0)),0),0)</f>
        <v>0</v>
      </c>
      <c r="J77" s="148">
        <f>IF(J$3&gt;=$C77,IF(J$3&lt;=$C77+$D77-1,VLOOKUP((J$3-$C77+1)/$D77,Profile!$B$2:$C$250,2)*($E77-$G76)-(IF(I$3&gt;=$C77,IF(I$3&lt;=$C77+$D77-1,VLOOKUP((I$3-$C77+1)/$D77,Profile!$B$2:$C$250,2)*($E77-$G76),0),0)),0),0)</f>
        <v>0</v>
      </c>
      <c r="K77" s="148">
        <f>IF(K$3&gt;=$C77,IF(K$3&lt;=$C77+$D77-1,VLOOKUP((K$3-$C77+1)/$D77,Profile!$B$2:$C$250,2)*($E77-$G76)-(IF(J$3&gt;=$C77,IF(J$3&lt;=$C77+$D77-1,VLOOKUP((J$3-$C77+1)/$D77,Profile!$B$2:$C$250,2)*($E77-$G76),0),0)),0),0)</f>
        <v>0</v>
      </c>
      <c r="L77" s="148">
        <f>IF(L$3&gt;=$C77,IF(L$3&lt;=$C77+$D77-1,VLOOKUP((L$3-$C77+1)/$D77,Profile!$B$2:$C$250,2)*($E77-$G76)-(IF(K$3&gt;=$C77,IF(K$3&lt;=$C77+$D77-1,VLOOKUP((K$3-$C77+1)/$D77,Profile!$B$2:$C$250,2)*($E77-$G76),0),0)),0),0)</f>
        <v>0</v>
      </c>
      <c r="M77" s="148">
        <f>IF(M$3&gt;=$C77,IF(M$3&lt;=$C77+$D77-1,VLOOKUP((M$3-$C77+1)/$D77,Profile!$B$2:$C$250,2)*($E77-$G76)-(IF(L$3&gt;=$C77,IF(L$3&lt;=$C77+$D77-1,VLOOKUP((L$3-$C77+1)/$D77,Profile!$B$2:$C$250,2)*($E77-$G76),0),0)),0),0)</f>
        <v>0</v>
      </c>
      <c r="N77" s="148">
        <f>IF(N$3&gt;=$C77,IF(N$3&lt;=$C77+$D77-1,VLOOKUP((N$3-$C77+1)/$D77,Profile!$B$2:$C$250,2)*($E77-$G76)-(IF(M$3&gt;=$C77,IF(M$3&lt;=$C77+$D77-1,VLOOKUP((M$3-$C77+1)/$D77,Profile!$B$2:$C$250,2)*($E77-$G76),0),0)),0),0)</f>
        <v>0</v>
      </c>
      <c r="O77" s="148">
        <f>IF(O$3&gt;=$C77,IF(O$3&lt;=$C77+$D77-1,VLOOKUP((O$3-$C77+1)/$D77,Profile!$B$2:$C$250,2)*($E77-$G76)-(IF(N$3&gt;=$C77,IF(N$3&lt;=$C77+$D77-1,VLOOKUP((N$3-$C77+1)/$D77,Profile!$B$2:$C$250,2)*($E77-$G76),0),0)),0),0)</f>
        <v>0</v>
      </c>
      <c r="P77" s="148">
        <f>IF(P$3&gt;=$C77,IF(P$3&lt;=$C77+$D77-1,VLOOKUP((P$3-$C77+1)/$D77,Profile!$B$2:$C$250,2)*($E77-$G76)-(IF(O$3&gt;=$C77,IF(O$3&lt;=$C77+$D77-1,VLOOKUP((O$3-$C77+1)/$D77,Profile!$B$2:$C$250,2)*($E77-$G76),0),0)),0),0)</f>
        <v>0</v>
      </c>
      <c r="Q77" s="148">
        <f>IF(Q$3&gt;=$C77,IF(Q$3&lt;=$C77+$D77-1,VLOOKUP((Q$3-$C77+1)/$D77,Profile!$B$2:$C$250,2)*($E77-$G76)-(IF(P$3&gt;=$C77,IF(P$3&lt;=$C77+$D77-1,VLOOKUP((P$3-$C77+1)/$D77,Profile!$B$2:$C$250,2)*($E77-$G76),0),0)),0),0)</f>
        <v>0</v>
      </c>
      <c r="R77" s="148">
        <f>IF(R$3&gt;=$C77,IF(R$3&lt;=$C77+$D77-1,VLOOKUP((R$3-$C77+1)/$D77,Profile!$B$2:$C$250,2)*($E77-$G76)-(IF(Q$3&gt;=$C77,IF(Q$3&lt;=$C77+$D77-1,VLOOKUP((Q$3-$C77+1)/$D77,Profile!$B$2:$C$250,2)*($E77-$G76),0),0)),0),0)</f>
        <v>0</v>
      </c>
      <c r="S77" s="148">
        <f>IF(S$3&gt;=$C77,IF(S$3&lt;=$C77+$D77-1,VLOOKUP((S$3-$C77+1)/$D77,Profile!$B$2:$C$250,2)*($E77-$G76)-(IF(R$3&gt;=$C77,IF(R$3&lt;=$C77+$D77-1,VLOOKUP((R$3-$C77+1)/$D77,Profile!$B$2:$C$250,2)*($E77-$G76),0),0)),0),0)</f>
        <v>0</v>
      </c>
      <c r="T77" s="148">
        <f>IF(T$3&gt;=$C77,IF(T$3&lt;=$C77+$D77-1,VLOOKUP((T$3-$C77+1)/$D77,Profile!$B$2:$C$250,2)*($E77-$G76)-(IF(S$3&gt;=$C77,IF(S$3&lt;=$C77+$D77-1,VLOOKUP((S$3-$C77+1)/$D77,Profile!$B$2:$C$250,2)*($E77-$G76),0),0)),0),0)</f>
        <v>0</v>
      </c>
      <c r="U77" s="148">
        <f>IF(U$3&gt;=$C77,IF(U$3&lt;=$C77+$D77-1,VLOOKUP((U$3-$C77+1)/$D77,Profile!$B$2:$C$250,2)*($E77-$G76)-(IF(T$3&gt;=$C77,IF(T$3&lt;=$C77+$D77-1,VLOOKUP((T$3-$C77+1)/$D77,Profile!$B$2:$C$250,2)*($E77-$G76),0),0)),0),0)</f>
        <v>0</v>
      </c>
      <c r="V77" s="148">
        <f>IF(V$3&gt;=$C77,IF(V$3&lt;=$C77+$D77-1,VLOOKUP((V$3-$C77+1)/$D77,Profile!$B$2:$C$250,2)*($E77-$G76)-(IF(U$3&gt;=$C77,IF(U$3&lt;=$C77+$D77-1,VLOOKUP((U$3-$C77+1)/$D77,Profile!$B$2:$C$250,2)*($E77-$G76),0),0)),0),0)</f>
        <v>0</v>
      </c>
      <c r="W77" s="148">
        <f>IF(W$3&gt;=$C77,IF(W$3&lt;=$C77+$D77-1,VLOOKUP((W$3-$C77+1)/$D77,Profile!$B$2:$C$250,2)*($E77-$G76)-(IF(V$3&gt;=$C77,IF(V$3&lt;=$C77+$D77-1,VLOOKUP((V$3-$C77+1)/$D77,Profile!$B$2:$C$250,2)*($E77-$G76),0),0)),0),0)</f>
        <v>0</v>
      </c>
      <c r="X77" s="148">
        <f>IF(X$3&gt;=$C77,IF(X$3&lt;=$C77+$D77-1,VLOOKUP((X$3-$C77+1)/$D77,Profile!$B$2:$C$250,2)*($E77-$G76)-(IF(W$3&gt;=$C77,IF(W$3&lt;=$C77+$D77-1,VLOOKUP((W$3-$C77+1)/$D77,Profile!$B$2:$C$250,2)*($E77-$G76),0),0)),0),0)</f>
        <v>0</v>
      </c>
      <c r="Y77" s="148">
        <f>IF(Y$3&gt;=$C77,IF(Y$3&lt;=$C77+$D77-1,VLOOKUP((Y$3-$C77+1)/$D77,Profile!$B$2:$C$250,2)*($E77-$G76)-(IF(X$3&gt;=$C77,IF(X$3&lt;=$C77+$D77-1,VLOOKUP((X$3-$C77+1)/$D77,Profile!$B$2:$C$250,2)*($E77-$G76),0),0)),0),0)</f>
        <v>0</v>
      </c>
      <c r="Z77" s="148">
        <f>IF(Z$3&gt;=$C77,IF(Z$3&lt;=$C77+$D77-1,VLOOKUP((Z$3-$C77+1)/$D77,Profile!$B$2:$C$250,2)*($E77-$G76)-(IF(Y$3&gt;=$C77,IF(Y$3&lt;=$C77+$D77-1,VLOOKUP((Y$3-$C77+1)/$D77,Profile!$B$2:$C$250,2)*($E77-$G76),0),0)),0),0)</f>
        <v>0</v>
      </c>
      <c r="AA77" s="148">
        <f>IF(AA$3&gt;=$C77,IF(AA$3&lt;=$C77+$D77-1,VLOOKUP((AA$3-$C77+1)/$D77,Profile!$B$2:$C$250,2)*($E77-$G76)-(IF(Z$3&gt;=$C77,IF(Z$3&lt;=$C77+$D77-1,VLOOKUP((Z$3-$C77+1)/$D77,Profile!$B$2:$C$250,2)*($E77-$G76),0),0)),0),0)</f>
        <v>0</v>
      </c>
      <c r="AB77" s="148">
        <f>IF(AB$3&gt;=$C77,IF(AB$3&lt;=$C77+$D77-1,VLOOKUP((AB$3-$C77+1)/$D77,Profile!$B$2:$C$250,2)*($E77-$G76)-(IF(AA$3&gt;=$C77,IF(AA$3&lt;=$C77+$D77-1,VLOOKUP((AA$3-$C77+1)/$D77,Profile!$B$2:$C$250,2)*($E77-$G76),0),0)),0),0)</f>
        <v>0</v>
      </c>
      <c r="AC77" s="148">
        <f>IF(AC$3&gt;=$C77,IF(AC$3&lt;=$C77+$D77-1,VLOOKUP((AC$3-$C77+1)/$D77,Profile!$B$2:$C$250,2)*($E77-$G76)-(IF(AB$3&gt;=$C77,IF(AB$3&lt;=$C77+$D77-1,VLOOKUP((AB$3-$C77+1)/$D77,Profile!$B$2:$C$250,2)*($E77-$G76),0),0)),0),0)</f>
        <v>0</v>
      </c>
      <c r="AD77" s="148">
        <f>IF(AD$3&gt;=$C77,IF(AD$3&lt;=$C77+$D77-1,VLOOKUP((AD$3-$C77+1)/$D77,Profile!$B$2:$C$250,2)*($E77-$G76)-(IF(AC$3&gt;=$C77,IF(AC$3&lt;=$C77+$D77-1,VLOOKUP((AC$3-$C77+1)/$D77,Profile!$B$2:$C$250,2)*($E77-$G76),0),0)),0),0)</f>
        <v>0</v>
      </c>
      <c r="AE77" s="148">
        <f>IF(AE$3&gt;=$C77,IF(AE$3&lt;=$C77+$D77-1,VLOOKUP((AE$3-$C77+1)/$D77,Profile!$B$2:$C$250,2)*($E77-$G76)-(IF(AD$3&gt;=$C77,IF(AD$3&lt;=$C77+$D77-1,VLOOKUP((AD$3-$C77+1)/$D77,Profile!$B$2:$C$250,2)*($E77-$G76),0),0)),0),0)</f>
        <v>0</v>
      </c>
      <c r="AF77" s="148">
        <f>IF(AF$3&gt;=$C77,IF(AF$3&lt;=$C77+$D77-1,VLOOKUP((AF$3-$C77+1)/$D77,Profile!$B$2:$C$250,2)*($E77-$G76)-(IF(AE$3&gt;=$C77,IF(AE$3&lt;=$C77+$D77-1,VLOOKUP((AE$3-$C77+1)/$D77,Profile!$B$2:$C$250,2)*($E77-$G76),0),0)),0),0)</f>
        <v>0</v>
      </c>
      <c r="AG77" s="148">
        <f>IF(AG$3&gt;=$C77,IF(AG$3&lt;=$C77+$D77-1,VLOOKUP((AG$3-$C77+1)/$D77,Profile!$B$2:$C$250,2)*($E77-$G76)-(IF(AF$3&gt;=$C77,IF(AF$3&lt;=$C77+$D77-1,VLOOKUP((AF$3-$C77+1)/$D77,Profile!$B$2:$C$250,2)*($E77-$G76),0),0)),0),0)</f>
        <v>0</v>
      </c>
      <c r="AH77" s="148">
        <f>IF(AH$3&gt;=$C77,IF(AH$3&lt;=$C77+$D77-1,VLOOKUP((AH$3-$C77+1)/$D77,Profile!$B$2:$C$250,2)*($E77-$G76)-(IF(AG$3&gt;=$C77,IF(AG$3&lt;=$C77+$D77-1,VLOOKUP((AG$3-$C77+1)/$D77,Profile!$B$2:$C$250,2)*($E77-$G76),0),0)),0),0)</f>
        <v>0</v>
      </c>
      <c r="AI77" s="148">
        <f>IF(AI$3&gt;=$C77,IF(AI$3&lt;=$C77+$D77-1,VLOOKUP((AI$3-$C77+1)/$D77,Profile!$B$2:$C$250,2)*($E77-$G76)-(IF(AH$3&gt;=$C77,IF(AH$3&lt;=$C77+$D77-1,VLOOKUP((AH$3-$C77+1)/$D77,Profile!$B$2:$C$250,2)*($E77-$G76),0),0)),0),0)</f>
        <v>0</v>
      </c>
      <c r="AJ77" s="148">
        <f>IF(AJ$3&gt;=$C77,IF(AJ$3&lt;=$C77+$D77-1,VLOOKUP((AJ$3-$C77+1)/$D77,Profile!$B$2:$C$250,2)*($E77-$G76)-(IF(AI$3&gt;=$C77,IF(AI$3&lt;=$C77+$D77-1,VLOOKUP((AI$3-$C77+1)/$D77,Profile!$B$2:$C$250,2)*($E77-$G76),0),0)),0),0)</f>
        <v>0</v>
      </c>
      <c r="AK77" s="148">
        <f>IF(AK$3&gt;=$C77,IF(AK$3&lt;=$C77+$D77-1,VLOOKUP((AK$3-$C77+1)/$D77,Profile!$B$2:$C$250,2)*($E77-$G76)-(IF(AJ$3&gt;=$C77,IF(AJ$3&lt;=$C77+$D77-1,VLOOKUP((AJ$3-$C77+1)/$D77,Profile!$B$2:$C$250,2)*($E77-$G76),0),0)),0),0)</f>
        <v>0</v>
      </c>
      <c r="AL77" s="148">
        <f>IF(AL$3&gt;=$C77,IF(AL$3&lt;=$C77+$D77-1,VLOOKUP((AL$3-$C77+1)/$D77,Profile!$B$2:$C$250,2)*($E77-$G76)-(IF(AK$3&gt;=$C77,IF(AK$3&lt;=$C77+$D77-1,VLOOKUP((AK$3-$C77+1)/$D77,Profile!$B$2:$C$250,2)*($E77-$G76),0),0)),0),0)</f>
        <v>0</v>
      </c>
      <c r="AM77" s="148">
        <f>IF(AM$3&gt;=$C77,IF(AM$3&lt;=$C77+$D77-1,VLOOKUP((AM$3-$C77+1)/$D77,Profile!$B$2:$C$250,2)*($E77-$G76)-(IF(AL$3&gt;=$C77,IF(AL$3&lt;=$C77+$D77-1,VLOOKUP((AL$3-$C77+1)/$D77,Profile!$B$2:$C$250,2)*($E77-$G76),0),0)),0),0)</f>
        <v>0</v>
      </c>
      <c r="AN77" s="148">
        <f>IF(AN$3&gt;=$C77,IF(AN$3&lt;=$C77+$D77-1,VLOOKUP((AN$3-$C77+1)/$D77,Profile!$B$2:$C$250,2)*($E77-$G76)-(IF(AM$3&gt;=$C77,IF(AM$3&lt;=$C77+$D77-1,VLOOKUP((AM$3-$C77+1)/$D77,Profile!$B$2:$C$250,2)*($E77-$G76),0),0)),0),0)</f>
        <v>0</v>
      </c>
      <c r="AO77" s="148">
        <f>IF(AO$3&gt;=$C77,IF(AO$3&lt;=$C77+$D77-1,VLOOKUP((AO$3-$C77+1)/$D77,Profile!$B$2:$C$250,2)*($E77-$G76)-(IF(AN$3&gt;=$C77,IF(AN$3&lt;=$C77+$D77-1,VLOOKUP((AN$3-$C77+1)/$D77,Profile!$B$2:$C$250,2)*($E77-$G76),0),0)),0),0)</f>
        <v>0</v>
      </c>
      <c r="AP77" s="148">
        <f>IF(AP$3&gt;=$C77,IF(AP$3&lt;=$C77+$D77-1,VLOOKUP((AP$3-$C77+1)/$D77,Profile!$B$2:$C$250,2)*($E77-$G76)-(IF(AO$3&gt;=$C77,IF(AO$3&lt;=$C77+$D77-1,VLOOKUP((AO$3-$C77+1)/$D77,Profile!$B$2:$C$250,2)*($E77-$G76),0),0)),0),0)</f>
        <v>0</v>
      </c>
      <c r="AQ77" s="148">
        <f>IF(AQ$3&gt;=$C77,IF(AQ$3&lt;=$C77+$D77-1,VLOOKUP((AQ$3-$C77+1)/$D77,Profile!$B$2:$C$250,2)*($E77-$G76)-(IF(AP$3&gt;=$C77,IF(AP$3&lt;=$C77+$D77-1,VLOOKUP((AP$3-$C77+1)/$D77,Profile!$B$2:$C$250,2)*($E77-$G76),0),0)),0),0)</f>
        <v>0</v>
      </c>
      <c r="AR77" s="148">
        <f>IF(AR$3&gt;=$C77,IF(AR$3&lt;=$C77+$D77-1,VLOOKUP((AR$3-$C77+1)/$D77,Profile!$B$2:$C$250,2)*($E77-$G76)-(IF(AQ$3&gt;=$C77,IF(AQ$3&lt;=$C77+$D77-1,VLOOKUP((AQ$3-$C77+1)/$D77,Profile!$B$2:$C$250,2)*($E77-$G76),0),0)),0),0)</f>
        <v>0</v>
      </c>
      <c r="AS77" s="148">
        <f>IF(AS$3&gt;=$C77,IF(AS$3&lt;=$C77+$D77-1,VLOOKUP((AS$3-$C77+1)/$D77,Profile!$B$2:$C$250,2)*($E77-$G76)-(IF(AR$3&gt;=$C77,IF(AR$3&lt;=$C77+$D77-1,VLOOKUP((AR$3-$C77+1)/$D77,Profile!$B$2:$C$250,2)*($E77-$G76),0),0)),0),0)</f>
        <v>0</v>
      </c>
      <c r="AT77" s="148">
        <f>IF(AT$3&gt;=$C77,IF(AT$3&lt;=$C77+$D77-1,VLOOKUP((AT$3-$C77+1)/$D77,Profile!$B$2:$C$250,2)*($E77-$G76)-(IF(AS$3&gt;=$C77,IF(AS$3&lt;=$C77+$D77-1,VLOOKUP((AS$3-$C77+1)/$D77,Profile!$B$2:$C$250,2)*($E77-$G76),0),0)),0),0)</f>
        <v>0</v>
      </c>
      <c r="AU77" s="148">
        <f>IF(AU$3&gt;=$C77,IF(AU$3&lt;=$C77+$D77-1,VLOOKUP((AU$3-$C77+1)/$D77,Profile!$B$2:$C$250,2)*($E77-$G76)-(IF(AT$3&gt;=$C77,IF(AT$3&lt;=$C77+$D77-1,VLOOKUP((AT$3-$C77+1)/$D77,Profile!$B$2:$C$250,2)*($E77-$G76),0),0)),0),0)</f>
        <v>0</v>
      </c>
      <c r="AV77" s="148">
        <f>IF(AV$3&gt;=$C77,IF(AV$3&lt;=$C77+$D77-1,VLOOKUP((AV$3-$C77+1)/$D77,Profile!$B$2:$C$250,2)*($E77-$G76)-(IF(AU$3&gt;=$C77,IF(AU$3&lt;=$C77+$D77-1,VLOOKUP((AU$3-$C77+1)/$D77,Profile!$B$2:$C$250,2)*($E77-$G76),0),0)),0),0)</f>
        <v>0</v>
      </c>
      <c r="AW77" s="148">
        <f>IF(AW$3&gt;=$C77,IF(AW$3&lt;=$C77+$D77-1,VLOOKUP((AW$3-$C77+1)/$D77,Profile!$B$2:$C$250,2)*($E77-$G76)-(IF(AV$3&gt;=$C77,IF(AV$3&lt;=$C77+$D77-1,VLOOKUP((AV$3-$C77+1)/$D77,Profile!$B$2:$C$250,2)*($E77-$G76),0),0)),0),0)</f>
        <v>0</v>
      </c>
      <c r="AX77" s="148">
        <f>IF(AX$3&gt;=$C77,IF(AX$3&lt;=$C77+$D77-1,VLOOKUP((AX$3-$C77+1)/$D77,Profile!$B$2:$C$250,2)*($E77-$G76)-(IF(AW$3&gt;=$C77,IF(AW$3&lt;=$C77+$D77-1,VLOOKUP((AW$3-$C77+1)/$D77,Profile!$B$2:$C$250,2)*($E77-$G76),0),0)),0),0)</f>
        <v>0</v>
      </c>
      <c r="AY77" s="148">
        <f>IF(AY$3&gt;=$C77,IF(AY$3&lt;=$C77+$D77-1,VLOOKUP((AY$3-$C77+1)/$D77,Profile!$B$2:$C$250,2)*($E77-$G76)-(IF(AX$3&gt;=$C77,IF(AX$3&lt;=$C77+$D77-1,VLOOKUP((AX$3-$C77+1)/$D77,Profile!$B$2:$C$250,2)*($E77-$G76),0),0)),0),0)</f>
        <v>0</v>
      </c>
      <c r="AZ77" s="148">
        <f>IF(AZ$3&gt;=$C77,IF(AZ$3&lt;=$C77+$D77-1,VLOOKUP((AZ$3-$C77+1)/$D77,Profile!$B$2:$C$250,2)*($E77-$G76)-(IF(AY$3&gt;=$C77,IF(AY$3&lt;=$C77+$D77-1,VLOOKUP((AY$3-$C77+1)/$D77,Profile!$B$2:$C$250,2)*($E77-$G76),0),0)),0),0)</f>
        <v>0</v>
      </c>
      <c r="BA77" s="148">
        <f>IF(BA$3&gt;=$C77,IF(BA$3&lt;=$C77+$D77-1,VLOOKUP((BA$3-$C77+1)/$D77,Profile!$B$2:$C$250,2)*($E77-$G76)-(IF(AZ$3&gt;=$C77,IF(AZ$3&lt;=$C77+$D77-1,VLOOKUP((AZ$3-$C77+1)/$D77,Profile!$B$2:$C$250,2)*($E77-$G76),0),0)),0),0)</f>
        <v>0</v>
      </c>
      <c r="BB77" s="148">
        <f>IF(BB$3&gt;=$C77,IF(BB$3&lt;=$C77+$D77-1,VLOOKUP((BB$3-$C77+1)/$D77,Profile!$B$2:$C$250,2)*($E77-$G76)-(IF(BA$3&gt;=$C77,IF(BA$3&lt;=$C77+$D77-1,VLOOKUP((BA$3-$C77+1)/$D77,Profile!$B$2:$C$250,2)*($E77-$G76),0),0)),0),0)</f>
        <v>0</v>
      </c>
      <c r="BC77" s="148">
        <f>IF(BC$3&gt;=$C77,IF(BC$3&lt;=$C77+$D77-1,VLOOKUP((BC$3-$C77+1)/$D77,Profile!$B$2:$C$250,2)*($E77-$G76)-(IF(BB$3&gt;=$C77,IF(BB$3&lt;=$C77+$D77-1,VLOOKUP((BB$3-$C77+1)/$D77,Profile!$B$2:$C$250,2)*($E77-$G76),0),0)),0),0)</f>
        <v>0</v>
      </c>
      <c r="BD77" s="148">
        <f>IF(BD$3&gt;=$C77,IF(BD$3&lt;=$C77+$D77-1,VLOOKUP((BD$3-$C77+1)/$D77,Profile!$B$2:$C$250,2)*($E77-$G76)-(IF(BC$3&gt;=$C77,IF(BC$3&lt;=$C77+$D77-1,VLOOKUP((BC$3-$C77+1)/$D77,Profile!$B$2:$C$250,2)*($E77-$G76),0),0)),0),0)</f>
        <v>0</v>
      </c>
      <c r="BE77" s="148">
        <f>IF(BE$3&gt;=$C77,IF(BE$3&lt;=$C77+$D77-1,VLOOKUP((BE$3-$C77+1)/$D77,Profile!$B$2:$C$250,2)*($E77-$G76)-(IF(BD$3&gt;=$C77,IF(BD$3&lt;=$C77+$D77-1,VLOOKUP((BD$3-$C77+1)/$D77,Profile!$B$2:$C$250,2)*($E77-$G76),0),0)),0),0)</f>
        <v>0</v>
      </c>
      <c r="BF77" s="148">
        <f>IF(BF$3&gt;=$C77,IF(BF$3&lt;=$C77+$D77-1,VLOOKUP((BF$3-$C77+1)/$D77,Profile!$B$2:$C$250,2)*($E77-$G76)-(IF(BE$3&gt;=$C77,IF(BE$3&lt;=$C77+$D77-1,VLOOKUP((BE$3-$C77+1)/$D77,Profile!$B$2:$C$250,2)*($E77-$G76),0),0)),0),0)</f>
        <v>0</v>
      </c>
      <c r="BG77" s="148">
        <f>IF(BG$3&gt;=$C77,IF(BG$3&lt;=$C77+$D77-1,VLOOKUP((BG$3-$C77+1)/$D77,Profile!$B$2:$C$250,2)*($E77-$G76)-(IF(BF$3&gt;=$C77,IF(BF$3&lt;=$C77+$D77-1,VLOOKUP((BF$3-$C77+1)/$D77,Profile!$B$2:$C$250,2)*($E77-$G76),0),0)),0),0)</f>
        <v>0</v>
      </c>
      <c r="BH77" s="148">
        <f>IF(BH$3&gt;=$C77,IF(BH$3&lt;=$C77+$D77-1,VLOOKUP((BH$3-$C77+1)/$D77,Profile!$B$2:$C$250,2)*($E77-$G76)-(IF(BG$3&gt;=$C77,IF(BG$3&lt;=$C77+$D77-1,VLOOKUP((BG$3-$C77+1)/$D77,Profile!$B$2:$C$250,2)*($E77-$G76),0),0)),0),0)</f>
        <v>0</v>
      </c>
      <c r="BI77" s="148">
        <f>IF(BI$3&gt;=$C77,IF(BI$3&lt;=$C77+$D77-1,VLOOKUP((BI$3-$C77+1)/$D77,Profile!$B$2:$C$250,2)*($E77-$G76)-(IF(BH$3&gt;=$C77,IF(BH$3&lt;=$C77+$D77-1,VLOOKUP((BH$3-$C77+1)/$D77,Profile!$B$2:$C$250,2)*($E77-$G76),0),0)),0),0)</f>
        <v>0</v>
      </c>
      <c r="BJ77" s="148">
        <f>IF(BJ$3&gt;=$C77,IF(BJ$3&lt;=$C77+$D77-1,VLOOKUP((BJ$3-$C77+1)/$D77,Profile!$B$2:$C$250,2)*($E77-$G76)-(IF(BI$3&gt;=$C77,IF(BI$3&lt;=$C77+$D77-1,VLOOKUP((BI$3-$C77+1)/$D77,Profile!$B$2:$C$250,2)*($E77-$G76),0),0)),0),0)</f>
        <v>0</v>
      </c>
      <c r="BK77" s="148">
        <f>IF(BK$3&gt;=$C77,IF(BK$3&lt;=$C77+$D77-1,VLOOKUP((BK$3-$C77+1)/$D77,Profile!$B$2:$C$250,2)*($E77-$G76)-(IF(BJ$3&gt;=$C77,IF(BJ$3&lt;=$C77+$D77-1,VLOOKUP((BJ$3-$C77+1)/$D77,Profile!$B$2:$C$250,2)*($E77-$G76),0),0)),0),0)</f>
        <v>0</v>
      </c>
      <c r="BL77" s="148">
        <f>IF(BL$3&gt;=$C77,IF(BL$3&lt;=$C77+$D77-1,VLOOKUP((BL$3-$C77+1)/$D77,Profile!$B$2:$C$250,2)*($E77-$G76)-(IF(BK$3&gt;=$C77,IF(BK$3&lt;=$C77+$D77-1,VLOOKUP((BK$3-$C77+1)/$D77,Profile!$B$2:$C$250,2)*($E77-$G76),0),0)),0),0)</f>
        <v>0</v>
      </c>
      <c r="BM77" s="148">
        <f>IF(BM$3&gt;=$C77,IF(BM$3&lt;=$C77+$D77-1,VLOOKUP((BM$3-$C77+1)/$D77,Profile!$B$2:$C$250,2)*($E77-$G76)-(IF(BL$3&gt;=$C77,IF(BL$3&lt;=$C77+$D77-1,VLOOKUP((BL$3-$C77+1)/$D77,Profile!$B$2:$C$250,2)*($E77-$G76),0),0)),0),0)</f>
        <v>0</v>
      </c>
      <c r="BN77" s="148">
        <f>IF(BN$3&gt;=$C77,IF(BN$3&lt;=$C77+$D77-1,VLOOKUP((BN$3-$C77+1)/$D77,Profile!$B$2:$C$250,2)*($E77-$G76)-(IF(BM$3&gt;=$C77,IF(BM$3&lt;=$C77+$D77-1,VLOOKUP((BM$3-$C77+1)/$D77,Profile!$B$2:$C$250,2)*($E77-$G76),0),0)),0),0)</f>
        <v>0</v>
      </c>
      <c r="BO77" s="148">
        <f>IF(BO$3&gt;=$C77,IF(BO$3&lt;=$C77+$D77-1,VLOOKUP((BO$3-$C77+1)/$D77,Profile!$B$2:$C$250,2)*($E77-$G76)-(IF(BN$3&gt;=$C77,IF(BN$3&lt;=$C77+$D77-1,VLOOKUP((BN$3-$C77+1)/$D77,Profile!$B$2:$C$250,2)*($E77-$G76),0),0)),0),0)</f>
        <v>0</v>
      </c>
      <c r="BP77" s="148">
        <f>IF(BP$3&gt;=$C77,IF(BP$3&lt;=$C77+$D77-1,VLOOKUP((BP$3-$C77+1)/$D77,Profile!$B$2:$C$250,2)*($E77-$G76)-(IF(BO$3&gt;=$C77,IF(BO$3&lt;=$C77+$D77-1,VLOOKUP((BO$3-$C77+1)/$D77,Profile!$B$2:$C$250,2)*($E77-$G76),0),0)),0),0)</f>
        <v>0</v>
      </c>
      <c r="BQ77" s="148">
        <f>IF(BQ$3&gt;=$C77,IF(BQ$3&lt;=$C77+$D77-1,VLOOKUP((BQ$3-$C77+1)/$D77,Profile!$B$2:$C$250,2)*($E77-$G76)-(IF(BP$3&gt;=$C77,IF(BP$3&lt;=$C77+$D77-1,VLOOKUP((BP$3-$C77+1)/$D77,Profile!$B$2:$C$250,2)*($E77-$G76),0),0)),0),0)</f>
        <v>0</v>
      </c>
      <c r="BR77" s="148">
        <f>IF(BR$3&gt;=$C77,IF(BR$3&lt;=$C77+$D77-1,VLOOKUP((BR$3-$C77+1)/$D77,Profile!$B$2:$C$250,2)*($E77-$G76)-(IF(BQ$3&gt;=$C77,IF(BQ$3&lt;=$C77+$D77-1,VLOOKUP((BQ$3-$C77+1)/$D77,Profile!$B$2:$C$250,2)*($E77-$G76),0),0)),0),0)</f>
        <v>0</v>
      </c>
      <c r="BS77" s="148">
        <f>IF(BS$3&gt;=$C77,IF(BS$3&lt;=$C77+$D77-1,VLOOKUP((BS$3-$C77+1)/$D77,Profile!$B$2:$C$250,2)*($E77-$G76)-(IF(BR$3&gt;=$C77,IF(BR$3&lt;=$C77+$D77-1,VLOOKUP((BR$3-$C77+1)/$D77,Profile!$B$2:$C$250,2)*($E77-$G76),0),0)),0),0)</f>
        <v>0</v>
      </c>
      <c r="BT77" s="148">
        <f>IF(BT$3&gt;=$C77,IF(BT$3&lt;=$C77+$D77-1,VLOOKUP((BT$3-$C77+1)/$D77,Profile!$B$2:$C$250,2)*($E77-$G76)-(IF(BS$3&gt;=$C77,IF(BS$3&lt;=$C77+$D77-1,VLOOKUP((BS$3-$C77+1)/$D77,Profile!$B$2:$C$250,2)*($E77-$G76),0),0)),0),0)</f>
        <v>0</v>
      </c>
    </row>
    <row r="78" spans="1:72">
      <c r="A78" s="131"/>
      <c r="C78" s="131"/>
      <c r="D78" s="153"/>
      <c r="E78" s="149"/>
      <c r="F78" s="142" t="s">
        <v>31</v>
      </c>
      <c r="G78" s="148">
        <f>SUM(H78:GA78)</f>
        <v>0</v>
      </c>
      <c r="H78" s="148">
        <f t="shared" ref="H78:AM78" si="58">+H76+H77</f>
        <v>0</v>
      </c>
      <c r="I78" s="148">
        <f t="shared" si="58"/>
        <v>0</v>
      </c>
      <c r="J78" s="148">
        <f t="shared" si="58"/>
        <v>0</v>
      </c>
      <c r="K78" s="148">
        <f t="shared" si="58"/>
        <v>0</v>
      </c>
      <c r="L78" s="148">
        <f t="shared" si="58"/>
        <v>0</v>
      </c>
      <c r="M78" s="148">
        <f t="shared" si="58"/>
        <v>0</v>
      </c>
      <c r="N78" s="148">
        <f t="shared" si="58"/>
        <v>0</v>
      </c>
      <c r="O78" s="148">
        <f t="shared" si="58"/>
        <v>0</v>
      </c>
      <c r="P78" s="148">
        <f t="shared" si="58"/>
        <v>0</v>
      </c>
      <c r="Q78" s="148">
        <f t="shared" si="58"/>
        <v>0</v>
      </c>
      <c r="R78" s="148">
        <f t="shared" si="58"/>
        <v>0</v>
      </c>
      <c r="S78" s="148">
        <f t="shared" si="58"/>
        <v>0</v>
      </c>
      <c r="T78" s="148">
        <f t="shared" si="58"/>
        <v>0</v>
      </c>
      <c r="U78" s="148">
        <f t="shared" si="58"/>
        <v>0</v>
      </c>
      <c r="V78" s="148">
        <f t="shared" si="58"/>
        <v>0</v>
      </c>
      <c r="W78" s="148">
        <f t="shared" si="58"/>
        <v>0</v>
      </c>
      <c r="X78" s="148">
        <f t="shared" si="58"/>
        <v>0</v>
      </c>
      <c r="Y78" s="148">
        <f t="shared" si="58"/>
        <v>0</v>
      </c>
      <c r="Z78" s="148">
        <f t="shared" si="58"/>
        <v>0</v>
      </c>
      <c r="AA78" s="148">
        <f t="shared" si="58"/>
        <v>0</v>
      </c>
      <c r="AB78" s="148">
        <f t="shared" si="58"/>
        <v>0</v>
      </c>
      <c r="AC78" s="148">
        <f t="shared" si="58"/>
        <v>0</v>
      </c>
      <c r="AD78" s="148">
        <f t="shared" si="58"/>
        <v>0</v>
      </c>
      <c r="AE78" s="148">
        <f t="shared" si="58"/>
        <v>0</v>
      </c>
      <c r="AF78" s="148">
        <f t="shared" si="58"/>
        <v>0</v>
      </c>
      <c r="AG78" s="148">
        <f t="shared" si="58"/>
        <v>0</v>
      </c>
      <c r="AH78" s="148">
        <f t="shared" si="58"/>
        <v>0</v>
      </c>
      <c r="AI78" s="148">
        <f t="shared" si="58"/>
        <v>0</v>
      </c>
      <c r="AJ78" s="148">
        <f t="shared" si="58"/>
        <v>0</v>
      </c>
      <c r="AK78" s="148">
        <f t="shared" si="58"/>
        <v>0</v>
      </c>
      <c r="AL78" s="148">
        <f t="shared" si="58"/>
        <v>0</v>
      </c>
      <c r="AM78" s="148">
        <f t="shared" si="58"/>
        <v>0</v>
      </c>
      <c r="AN78" s="148">
        <f t="shared" ref="AN78:BS78" si="59">+AN76+AN77</f>
        <v>0</v>
      </c>
      <c r="AO78" s="148">
        <f t="shared" si="59"/>
        <v>0</v>
      </c>
      <c r="AP78" s="148">
        <f t="shared" si="59"/>
        <v>0</v>
      </c>
      <c r="AQ78" s="148">
        <f t="shared" si="59"/>
        <v>0</v>
      </c>
      <c r="AR78" s="148">
        <f t="shared" si="59"/>
        <v>0</v>
      </c>
      <c r="AS78" s="148">
        <f t="shared" si="59"/>
        <v>0</v>
      </c>
      <c r="AT78" s="148">
        <f t="shared" si="59"/>
        <v>0</v>
      </c>
      <c r="AU78" s="148">
        <f t="shared" si="59"/>
        <v>0</v>
      </c>
      <c r="AV78" s="148">
        <f t="shared" si="59"/>
        <v>0</v>
      </c>
      <c r="AW78" s="148">
        <f t="shared" si="59"/>
        <v>0</v>
      </c>
      <c r="AX78" s="148">
        <f t="shared" si="59"/>
        <v>0</v>
      </c>
      <c r="AY78" s="148">
        <f t="shared" si="59"/>
        <v>0</v>
      </c>
      <c r="AZ78" s="148">
        <f t="shared" si="59"/>
        <v>0</v>
      </c>
      <c r="BA78" s="148">
        <f t="shared" si="59"/>
        <v>0</v>
      </c>
      <c r="BB78" s="148">
        <f t="shared" si="59"/>
        <v>0</v>
      </c>
      <c r="BC78" s="148">
        <f t="shared" si="59"/>
        <v>0</v>
      </c>
      <c r="BD78" s="148">
        <f t="shared" si="59"/>
        <v>0</v>
      </c>
      <c r="BE78" s="148">
        <f t="shared" si="59"/>
        <v>0</v>
      </c>
      <c r="BF78" s="148">
        <f t="shared" si="59"/>
        <v>0</v>
      </c>
      <c r="BG78" s="148">
        <f t="shared" si="59"/>
        <v>0</v>
      </c>
      <c r="BH78" s="148">
        <f t="shared" si="59"/>
        <v>0</v>
      </c>
      <c r="BI78" s="148">
        <f t="shared" si="59"/>
        <v>0</v>
      </c>
      <c r="BJ78" s="148">
        <f t="shared" si="59"/>
        <v>0</v>
      </c>
      <c r="BK78" s="148">
        <f t="shared" si="59"/>
        <v>0</v>
      </c>
      <c r="BL78" s="148">
        <f t="shared" si="59"/>
        <v>0</v>
      </c>
      <c r="BM78" s="148">
        <f t="shared" si="59"/>
        <v>0</v>
      </c>
      <c r="BN78" s="148">
        <f t="shared" si="59"/>
        <v>0</v>
      </c>
      <c r="BO78" s="148">
        <f t="shared" si="59"/>
        <v>0</v>
      </c>
      <c r="BP78" s="148">
        <f t="shared" si="59"/>
        <v>0</v>
      </c>
      <c r="BQ78" s="148">
        <f t="shared" si="59"/>
        <v>0</v>
      </c>
      <c r="BR78" s="148">
        <f t="shared" si="59"/>
        <v>0</v>
      </c>
      <c r="BS78" s="148">
        <f t="shared" si="59"/>
        <v>0</v>
      </c>
      <c r="BT78" s="148">
        <f>+BT76+BT77</f>
        <v>0</v>
      </c>
    </row>
    <row r="79" spans="1:72">
      <c r="A79" s="131"/>
      <c r="C79" s="131"/>
      <c r="D79" s="149"/>
      <c r="F79" s="142" t="s">
        <v>36</v>
      </c>
      <c r="G79" s="148"/>
      <c r="H79" s="148">
        <f>+H78</f>
        <v>0</v>
      </c>
      <c r="I79" s="148">
        <f t="shared" ref="I79:AN79" si="60">+I78+H79</f>
        <v>0</v>
      </c>
      <c r="J79" s="148">
        <f t="shared" si="60"/>
        <v>0</v>
      </c>
      <c r="K79" s="148">
        <f t="shared" si="60"/>
        <v>0</v>
      </c>
      <c r="L79" s="148">
        <f t="shared" si="60"/>
        <v>0</v>
      </c>
      <c r="M79" s="148">
        <f t="shared" si="60"/>
        <v>0</v>
      </c>
      <c r="N79" s="148">
        <f t="shared" si="60"/>
        <v>0</v>
      </c>
      <c r="O79" s="148">
        <f t="shared" si="60"/>
        <v>0</v>
      </c>
      <c r="P79" s="148">
        <f t="shared" si="60"/>
        <v>0</v>
      </c>
      <c r="Q79" s="148">
        <f t="shared" si="60"/>
        <v>0</v>
      </c>
      <c r="R79" s="148">
        <f t="shared" si="60"/>
        <v>0</v>
      </c>
      <c r="S79" s="148">
        <f t="shared" si="60"/>
        <v>0</v>
      </c>
      <c r="T79" s="148">
        <f t="shared" si="60"/>
        <v>0</v>
      </c>
      <c r="U79" s="148">
        <f t="shared" si="60"/>
        <v>0</v>
      </c>
      <c r="V79" s="148">
        <f t="shared" si="60"/>
        <v>0</v>
      </c>
      <c r="W79" s="148">
        <f t="shared" si="60"/>
        <v>0</v>
      </c>
      <c r="X79" s="148">
        <f t="shared" si="60"/>
        <v>0</v>
      </c>
      <c r="Y79" s="148">
        <f t="shared" si="60"/>
        <v>0</v>
      </c>
      <c r="Z79" s="148">
        <f t="shared" si="60"/>
        <v>0</v>
      </c>
      <c r="AA79" s="148">
        <f t="shared" si="60"/>
        <v>0</v>
      </c>
      <c r="AB79" s="148">
        <f t="shared" si="60"/>
        <v>0</v>
      </c>
      <c r="AC79" s="148">
        <f t="shared" si="60"/>
        <v>0</v>
      </c>
      <c r="AD79" s="148">
        <f t="shared" si="60"/>
        <v>0</v>
      </c>
      <c r="AE79" s="148">
        <f t="shared" si="60"/>
        <v>0</v>
      </c>
      <c r="AF79" s="148">
        <f t="shared" si="60"/>
        <v>0</v>
      </c>
      <c r="AG79" s="148">
        <f t="shared" si="60"/>
        <v>0</v>
      </c>
      <c r="AH79" s="148">
        <f t="shared" si="60"/>
        <v>0</v>
      </c>
      <c r="AI79" s="148">
        <f t="shared" si="60"/>
        <v>0</v>
      </c>
      <c r="AJ79" s="148">
        <f t="shared" si="60"/>
        <v>0</v>
      </c>
      <c r="AK79" s="148">
        <f t="shared" si="60"/>
        <v>0</v>
      </c>
      <c r="AL79" s="148">
        <f t="shared" si="60"/>
        <v>0</v>
      </c>
      <c r="AM79" s="148">
        <f t="shared" si="60"/>
        <v>0</v>
      </c>
      <c r="AN79" s="148">
        <f t="shared" si="60"/>
        <v>0</v>
      </c>
      <c r="AO79" s="148">
        <f t="shared" ref="AO79:BT79" si="61">+AO78+AN79</f>
        <v>0</v>
      </c>
      <c r="AP79" s="148">
        <f t="shared" si="61"/>
        <v>0</v>
      </c>
      <c r="AQ79" s="148">
        <f t="shared" si="61"/>
        <v>0</v>
      </c>
      <c r="AR79" s="148">
        <f t="shared" si="61"/>
        <v>0</v>
      </c>
      <c r="AS79" s="148">
        <f t="shared" si="61"/>
        <v>0</v>
      </c>
      <c r="AT79" s="148">
        <f t="shared" si="61"/>
        <v>0</v>
      </c>
      <c r="AU79" s="148">
        <f t="shared" si="61"/>
        <v>0</v>
      </c>
      <c r="AV79" s="148">
        <f t="shared" si="61"/>
        <v>0</v>
      </c>
      <c r="AW79" s="148">
        <f t="shared" si="61"/>
        <v>0</v>
      </c>
      <c r="AX79" s="148">
        <f t="shared" si="61"/>
        <v>0</v>
      </c>
      <c r="AY79" s="148">
        <f t="shared" si="61"/>
        <v>0</v>
      </c>
      <c r="AZ79" s="148">
        <f t="shared" si="61"/>
        <v>0</v>
      </c>
      <c r="BA79" s="148">
        <f t="shared" si="61"/>
        <v>0</v>
      </c>
      <c r="BB79" s="148">
        <f t="shared" si="61"/>
        <v>0</v>
      </c>
      <c r="BC79" s="148">
        <f t="shared" si="61"/>
        <v>0</v>
      </c>
      <c r="BD79" s="148">
        <f t="shared" si="61"/>
        <v>0</v>
      </c>
      <c r="BE79" s="148">
        <f t="shared" si="61"/>
        <v>0</v>
      </c>
      <c r="BF79" s="148">
        <f t="shared" si="61"/>
        <v>0</v>
      </c>
      <c r="BG79" s="148">
        <f t="shared" si="61"/>
        <v>0</v>
      </c>
      <c r="BH79" s="148">
        <f t="shared" si="61"/>
        <v>0</v>
      </c>
      <c r="BI79" s="148">
        <f t="shared" si="61"/>
        <v>0</v>
      </c>
      <c r="BJ79" s="148">
        <f t="shared" si="61"/>
        <v>0</v>
      </c>
      <c r="BK79" s="148">
        <f t="shared" si="61"/>
        <v>0</v>
      </c>
      <c r="BL79" s="148">
        <f t="shared" si="61"/>
        <v>0</v>
      </c>
      <c r="BM79" s="148">
        <f t="shared" si="61"/>
        <v>0</v>
      </c>
      <c r="BN79" s="148">
        <f t="shared" si="61"/>
        <v>0</v>
      </c>
      <c r="BO79" s="148">
        <f t="shared" si="61"/>
        <v>0</v>
      </c>
      <c r="BP79" s="148">
        <f t="shared" si="61"/>
        <v>0</v>
      </c>
      <c r="BQ79" s="148">
        <f t="shared" si="61"/>
        <v>0</v>
      </c>
      <c r="BR79" s="148">
        <f t="shared" si="61"/>
        <v>0</v>
      </c>
      <c r="BS79" s="148">
        <f t="shared" si="61"/>
        <v>0</v>
      </c>
      <c r="BT79" s="148">
        <f t="shared" si="61"/>
        <v>0</v>
      </c>
    </row>
    <row r="80" spans="1:72" ht="1.9" customHeight="1">
      <c r="A80" s="131"/>
      <c r="C80" s="131"/>
      <c r="E80" s="149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</row>
    <row r="81" spans="1:72" s="155" customFormat="1" ht="15.75" customHeight="1">
      <c r="A81" s="131">
        <v>16</v>
      </c>
      <c r="B81" s="155" t="s">
        <v>51</v>
      </c>
      <c r="C81" s="131"/>
      <c r="D81" s="131"/>
      <c r="E81" s="149"/>
      <c r="F81" s="156" t="s">
        <v>34</v>
      </c>
      <c r="G81" s="148">
        <f>SUM(H81:GA81)</f>
        <v>0</v>
      </c>
      <c r="H81" s="157"/>
      <c r="I81" s="157"/>
      <c r="J81" s="157"/>
      <c r="K81" s="157"/>
      <c r="L81" s="157">
        <v>0</v>
      </c>
      <c r="M81" s="157"/>
      <c r="N81" s="157">
        <v>0</v>
      </c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9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</row>
    <row r="82" spans="1:72">
      <c r="A82" s="131"/>
      <c r="C82" s="150"/>
      <c r="D82" s="151"/>
      <c r="E82" s="152"/>
      <c r="F82" s="142" t="s">
        <v>35</v>
      </c>
      <c r="G82" s="148">
        <f>SUM(H82:GA82)</f>
        <v>0</v>
      </c>
      <c r="H82" s="148">
        <f>IF(H$3&gt;=$C82,IF(H$3&lt;=$C82+$D82-1,VLOOKUP((H$3-$C82+1)/$D82,Profile!$B$2:$C$250,2)*($E82-$G81)-(IF(G$3&gt;=$C82,IF(G$3&lt;=$C82+$D82-1,VLOOKUP((G$3-$C82+1)/$D82,Profile!$B$2:$C$250,2)*($E82-$G81),0),0)),0),0)</f>
        <v>0</v>
      </c>
      <c r="I82" s="148">
        <f>IF(I$3&gt;=$C82,IF(I$3&lt;=$C82+$D82-1,VLOOKUP((I$3-$C82+1)/$D82,Profile!$B$2:$C$250,2)*($E82-$G81)-(IF(H$3&gt;=$C82,IF(H$3&lt;=$C82+$D82-1,VLOOKUP((H$3-$C82+1)/$D82,Profile!$B$2:$C$250,2)*($E82-$G81),0),0)),0),0)</f>
        <v>0</v>
      </c>
      <c r="J82" s="148">
        <f>IF(J$3&gt;=$C82,IF(J$3&lt;=$C82+$D82-1,VLOOKUP((J$3-$C82+1)/$D82,Profile!$B$2:$C$250,2)*($E82-$G81)-(IF(I$3&gt;=$C82,IF(I$3&lt;=$C82+$D82-1,VLOOKUP((I$3-$C82+1)/$D82,Profile!$B$2:$C$250,2)*($E82-$G81),0),0)),0),0)</f>
        <v>0</v>
      </c>
      <c r="K82" s="148">
        <f>IF(K$3&gt;=$C82,IF(K$3&lt;=$C82+$D82-1,VLOOKUP((K$3-$C82+1)/$D82,Profile!$B$2:$C$250,2)*($E82-$G81)-(IF(J$3&gt;=$C82,IF(J$3&lt;=$C82+$D82-1,VLOOKUP((J$3-$C82+1)/$D82,Profile!$B$2:$C$250,2)*($E82-$G81),0),0)),0),0)</f>
        <v>0</v>
      </c>
      <c r="L82" s="148">
        <f>IF(L$3&gt;=$C82,IF(L$3&lt;=$C82+$D82-1,VLOOKUP((L$3-$C82+1)/$D82,Profile!$B$2:$C$250,2)*($E82-$G81)-(IF(K$3&gt;=$C82,IF(K$3&lt;=$C82+$D82-1,VLOOKUP((K$3-$C82+1)/$D82,Profile!$B$2:$C$250,2)*($E82-$G81),0),0)),0),0)</f>
        <v>0</v>
      </c>
      <c r="M82" s="148">
        <f>IF(M$3&gt;=$C82,IF(M$3&lt;=$C82+$D82-1,VLOOKUP((M$3-$C82+1)/$D82,Profile!$B$2:$C$250,2)*($E82-$G81)-(IF(L$3&gt;=$C82,IF(L$3&lt;=$C82+$D82-1,VLOOKUP((L$3-$C82+1)/$D82,Profile!$B$2:$C$250,2)*($E82-$G81),0),0)),0),0)</f>
        <v>0</v>
      </c>
      <c r="N82" s="148">
        <f>IF(N$3&gt;=$C82,IF(N$3&lt;=$C82+$D82-1,VLOOKUP((N$3-$C82+1)/$D82,Profile!$B$2:$C$250,2)*($E82-$G81)-(IF(M$3&gt;=$C82,IF(M$3&lt;=$C82+$D82-1,VLOOKUP((M$3-$C82+1)/$D82,Profile!$B$2:$C$250,2)*($E82-$G81),0),0)),0),0)</f>
        <v>0</v>
      </c>
      <c r="O82" s="148">
        <f>IF(O$3&gt;=$C82,IF(O$3&lt;=$C82+$D82-1,VLOOKUP((O$3-$C82+1)/$D82,Profile!$B$2:$C$250,2)*($E82-$G81)-(IF(N$3&gt;=$C82,IF(N$3&lt;=$C82+$D82-1,VLOOKUP((N$3-$C82+1)/$D82,Profile!$B$2:$C$250,2)*($E82-$G81),0),0)),0),0)</f>
        <v>0</v>
      </c>
      <c r="P82" s="148">
        <f>IF(P$3&gt;=$C82,IF(P$3&lt;=$C82+$D82-1,VLOOKUP((P$3-$C82+1)/$D82,Profile!$B$2:$C$250,2)*($E82-$G81)-(IF(O$3&gt;=$C82,IF(O$3&lt;=$C82+$D82-1,VLOOKUP((O$3-$C82+1)/$D82,Profile!$B$2:$C$250,2)*($E82-$G81),0),0)),0),0)</f>
        <v>0</v>
      </c>
      <c r="Q82" s="148">
        <f>IF(Q$3&gt;=$C82,IF(Q$3&lt;=$C82+$D82-1,VLOOKUP((Q$3-$C82+1)/$D82,Profile!$B$2:$C$250,2)*($E82-$G81)-(IF(P$3&gt;=$C82,IF(P$3&lt;=$C82+$D82-1,VLOOKUP((P$3-$C82+1)/$D82,Profile!$B$2:$C$250,2)*($E82-$G81),0),0)),0),0)</f>
        <v>0</v>
      </c>
      <c r="R82" s="148">
        <f>IF(R$3&gt;=$C82,IF(R$3&lt;=$C82+$D82-1,VLOOKUP((R$3-$C82+1)/$D82,Profile!$B$2:$C$250,2)*($E82-$G81)-(IF(Q$3&gt;=$C82,IF(Q$3&lt;=$C82+$D82-1,VLOOKUP((Q$3-$C82+1)/$D82,Profile!$B$2:$C$250,2)*($E82-$G81),0),0)),0),0)</f>
        <v>0</v>
      </c>
      <c r="S82" s="148">
        <f>IF(S$3&gt;=$C82,IF(S$3&lt;=$C82+$D82-1,VLOOKUP((S$3-$C82+1)/$D82,Profile!$B$2:$C$250,2)*($E82-$G81)-(IF(R$3&gt;=$C82,IF(R$3&lt;=$C82+$D82-1,VLOOKUP((R$3-$C82+1)/$D82,Profile!$B$2:$C$250,2)*($E82-$G81),0),0)),0),0)</f>
        <v>0</v>
      </c>
      <c r="T82" s="148">
        <f>IF(T$3&gt;=$C82,IF(T$3&lt;=$C82+$D82-1,VLOOKUP((T$3-$C82+1)/$D82,Profile!$B$2:$C$250,2)*($E82-$G81)-(IF(S$3&gt;=$C82,IF(S$3&lt;=$C82+$D82-1,VLOOKUP((S$3-$C82+1)/$D82,Profile!$B$2:$C$250,2)*($E82-$G81),0),0)),0),0)</f>
        <v>0</v>
      </c>
      <c r="U82" s="148">
        <f>IF(U$3&gt;=$C82,IF(U$3&lt;=$C82+$D82-1,VLOOKUP((U$3-$C82+1)/$D82,Profile!$B$2:$C$250,2)*($E82-$G81)-(IF(T$3&gt;=$C82,IF(T$3&lt;=$C82+$D82-1,VLOOKUP((T$3-$C82+1)/$D82,Profile!$B$2:$C$250,2)*($E82-$G81),0),0)),0),0)</f>
        <v>0</v>
      </c>
      <c r="V82" s="148">
        <f>IF(V$3&gt;=$C82,IF(V$3&lt;=$C82+$D82-1,VLOOKUP((V$3-$C82+1)/$D82,Profile!$B$2:$C$250,2)*($E82-$G81)-(IF(U$3&gt;=$C82,IF(U$3&lt;=$C82+$D82-1,VLOOKUP((U$3-$C82+1)/$D82,Profile!$B$2:$C$250,2)*($E82-$G81),0),0)),0),0)</f>
        <v>0</v>
      </c>
      <c r="W82" s="148">
        <f>IF(W$3&gt;=$C82,IF(W$3&lt;=$C82+$D82-1,VLOOKUP((W$3-$C82+1)/$D82,Profile!$B$2:$C$250,2)*($E82-$G81)-(IF(V$3&gt;=$C82,IF(V$3&lt;=$C82+$D82-1,VLOOKUP((V$3-$C82+1)/$D82,Profile!$B$2:$C$250,2)*($E82-$G81),0),0)),0),0)</f>
        <v>0</v>
      </c>
      <c r="X82" s="148">
        <f>IF(X$3&gt;=$C82,IF(X$3&lt;=$C82+$D82-1,VLOOKUP((X$3-$C82+1)/$D82,Profile!$B$2:$C$250,2)*($E82-$G81)-(IF(W$3&gt;=$C82,IF(W$3&lt;=$C82+$D82-1,VLOOKUP((W$3-$C82+1)/$D82,Profile!$B$2:$C$250,2)*($E82-$G81),0),0)),0),0)</f>
        <v>0</v>
      </c>
      <c r="Y82" s="148">
        <f>IF(Y$3&gt;=$C82,IF(Y$3&lt;=$C82+$D82-1,VLOOKUP((Y$3-$C82+1)/$D82,Profile!$B$2:$C$250,2)*($E82-$G81)-(IF(X$3&gt;=$C82,IF(X$3&lt;=$C82+$D82-1,VLOOKUP((X$3-$C82+1)/$D82,Profile!$B$2:$C$250,2)*($E82-$G81),0),0)),0),0)</f>
        <v>0</v>
      </c>
      <c r="Z82" s="148">
        <f>IF(Z$3&gt;=$C82,IF(Z$3&lt;=$C82+$D82-1,VLOOKUP((Z$3-$C82+1)/$D82,Profile!$B$2:$C$250,2)*($E82-$G81)-(IF(Y$3&gt;=$C82,IF(Y$3&lt;=$C82+$D82-1,VLOOKUP((Y$3-$C82+1)/$D82,Profile!$B$2:$C$250,2)*($E82-$G81),0),0)),0),0)</f>
        <v>0</v>
      </c>
      <c r="AA82" s="148">
        <f>IF(AA$3&gt;=$C82,IF(AA$3&lt;=$C82+$D82-1,VLOOKUP((AA$3-$C82+1)/$D82,Profile!$B$2:$C$250,2)*($E82-$G81)-(IF(Z$3&gt;=$C82,IF(Z$3&lt;=$C82+$D82-1,VLOOKUP((Z$3-$C82+1)/$D82,Profile!$B$2:$C$250,2)*($E82-$G81),0),0)),0),0)</f>
        <v>0</v>
      </c>
      <c r="AB82" s="148">
        <f>IF(AB$3&gt;=$C82,IF(AB$3&lt;=$C82+$D82-1,VLOOKUP((AB$3-$C82+1)/$D82,Profile!$B$2:$C$250,2)*($E82-$G81)-(IF(AA$3&gt;=$C82,IF(AA$3&lt;=$C82+$D82-1,VLOOKUP((AA$3-$C82+1)/$D82,Profile!$B$2:$C$250,2)*($E82-$G81),0),0)),0),0)</f>
        <v>0</v>
      </c>
      <c r="AC82" s="148">
        <f>IF(AC$3&gt;=$C82,IF(AC$3&lt;=$C82+$D82-1,VLOOKUP((AC$3-$C82+1)/$D82,Profile!$B$2:$C$250,2)*($E82-$G81)-(IF(AB$3&gt;=$C82,IF(AB$3&lt;=$C82+$D82-1,VLOOKUP((AB$3-$C82+1)/$D82,Profile!$B$2:$C$250,2)*($E82-$G81),0),0)),0),0)</f>
        <v>0</v>
      </c>
      <c r="AD82" s="148">
        <f>IF(AD$3&gt;=$C82,IF(AD$3&lt;=$C82+$D82-1,VLOOKUP((AD$3-$C82+1)/$D82,Profile!$B$2:$C$250,2)*($E82-$G81)-(IF(AC$3&gt;=$C82,IF(AC$3&lt;=$C82+$D82-1,VLOOKUP((AC$3-$C82+1)/$D82,Profile!$B$2:$C$250,2)*($E82-$G81),0),0)),0),0)</f>
        <v>0</v>
      </c>
      <c r="AE82" s="148">
        <f>IF(AE$3&gt;=$C82,IF(AE$3&lt;=$C82+$D82-1,VLOOKUP((AE$3-$C82+1)/$D82,Profile!$B$2:$C$250,2)*($E82-$G81)-(IF(AD$3&gt;=$C82,IF(AD$3&lt;=$C82+$D82-1,VLOOKUP((AD$3-$C82+1)/$D82,Profile!$B$2:$C$250,2)*($E82-$G81),0),0)),0),0)</f>
        <v>0</v>
      </c>
      <c r="AF82" s="148">
        <f>IF(AF$3&gt;=$C82,IF(AF$3&lt;=$C82+$D82-1,VLOOKUP((AF$3-$C82+1)/$D82,Profile!$B$2:$C$250,2)*($E82-$G81)-(IF(AE$3&gt;=$C82,IF(AE$3&lt;=$C82+$D82-1,VLOOKUP((AE$3-$C82+1)/$D82,Profile!$B$2:$C$250,2)*($E82-$G81),0),0)),0),0)</f>
        <v>0</v>
      </c>
      <c r="AG82" s="148">
        <f>IF(AG$3&gt;=$C82,IF(AG$3&lt;=$C82+$D82-1,VLOOKUP((AG$3-$C82+1)/$D82,Profile!$B$2:$C$250,2)*($E82-$G81)-(IF(AF$3&gt;=$C82,IF(AF$3&lt;=$C82+$D82-1,VLOOKUP((AF$3-$C82+1)/$D82,Profile!$B$2:$C$250,2)*($E82-$G81),0),0)),0),0)</f>
        <v>0</v>
      </c>
      <c r="AH82" s="148">
        <f>IF(AH$3&gt;=$C82,IF(AH$3&lt;=$C82+$D82-1,VLOOKUP((AH$3-$C82+1)/$D82,Profile!$B$2:$C$250,2)*($E82-$G81)-(IF(AG$3&gt;=$C82,IF(AG$3&lt;=$C82+$D82-1,VLOOKUP((AG$3-$C82+1)/$D82,Profile!$B$2:$C$250,2)*($E82-$G81),0),0)),0),0)</f>
        <v>0</v>
      </c>
      <c r="AI82" s="148">
        <f>IF(AI$3&gt;=$C82,IF(AI$3&lt;=$C82+$D82-1,VLOOKUP((AI$3-$C82+1)/$D82,Profile!$B$2:$C$250,2)*($E82-$G81)-(IF(AH$3&gt;=$C82,IF(AH$3&lt;=$C82+$D82-1,VLOOKUP((AH$3-$C82+1)/$D82,Profile!$B$2:$C$250,2)*($E82-$G81),0),0)),0),0)</f>
        <v>0</v>
      </c>
      <c r="AJ82" s="148">
        <f>IF(AJ$3&gt;=$C82,IF(AJ$3&lt;=$C82+$D82-1,VLOOKUP((AJ$3-$C82+1)/$D82,Profile!$B$2:$C$250,2)*($E82-$G81)-(IF(AI$3&gt;=$C82,IF(AI$3&lt;=$C82+$D82-1,VLOOKUP((AI$3-$C82+1)/$D82,Profile!$B$2:$C$250,2)*($E82-$G81),0),0)),0),0)</f>
        <v>0</v>
      </c>
      <c r="AK82" s="148">
        <f>IF(AK$3&gt;=$C82,IF(AK$3&lt;=$C82+$D82-1,VLOOKUP((AK$3-$C82+1)/$D82,Profile!$B$2:$C$250,2)*($E82-$G81)-(IF(AJ$3&gt;=$C82,IF(AJ$3&lt;=$C82+$D82-1,VLOOKUP((AJ$3-$C82+1)/$D82,Profile!$B$2:$C$250,2)*($E82-$G81),0),0)),0),0)</f>
        <v>0</v>
      </c>
      <c r="AL82" s="148">
        <f>IF(AL$3&gt;=$C82,IF(AL$3&lt;=$C82+$D82-1,VLOOKUP((AL$3-$C82+1)/$D82,Profile!$B$2:$C$250,2)*($E82-$G81)-(IF(AK$3&gt;=$C82,IF(AK$3&lt;=$C82+$D82-1,VLOOKUP((AK$3-$C82+1)/$D82,Profile!$B$2:$C$250,2)*($E82-$G81),0),0)),0),0)</f>
        <v>0</v>
      </c>
      <c r="AM82" s="148">
        <f>IF(AM$3&gt;=$C82,IF(AM$3&lt;=$C82+$D82-1,VLOOKUP((AM$3-$C82+1)/$D82,Profile!$B$2:$C$250,2)*($E82-$G81)-(IF(AL$3&gt;=$C82,IF(AL$3&lt;=$C82+$D82-1,VLOOKUP((AL$3-$C82+1)/$D82,Profile!$B$2:$C$250,2)*($E82-$G81),0),0)),0),0)</f>
        <v>0</v>
      </c>
      <c r="AN82" s="148">
        <f>IF(AN$3&gt;=$C82,IF(AN$3&lt;=$C82+$D82-1,VLOOKUP((AN$3-$C82+1)/$D82,Profile!$B$2:$C$250,2)*($E82-$G81)-(IF(AM$3&gt;=$C82,IF(AM$3&lt;=$C82+$D82-1,VLOOKUP((AM$3-$C82+1)/$D82,Profile!$B$2:$C$250,2)*($E82-$G81),0),0)),0),0)</f>
        <v>0</v>
      </c>
      <c r="AO82" s="148">
        <f>IF(AO$3&gt;=$C82,IF(AO$3&lt;=$C82+$D82-1,VLOOKUP((AO$3-$C82+1)/$D82,Profile!$B$2:$C$250,2)*($E82-$G81)-(IF(AN$3&gt;=$C82,IF(AN$3&lt;=$C82+$D82-1,VLOOKUP((AN$3-$C82+1)/$D82,Profile!$B$2:$C$250,2)*($E82-$G81),0),0)),0),0)</f>
        <v>0</v>
      </c>
      <c r="AP82" s="148">
        <f>IF(AP$3&gt;=$C82,IF(AP$3&lt;=$C82+$D82-1,VLOOKUP((AP$3-$C82+1)/$D82,Profile!$B$2:$C$250,2)*($E82-$G81)-(IF(AO$3&gt;=$C82,IF(AO$3&lt;=$C82+$D82-1,VLOOKUP((AO$3-$C82+1)/$D82,Profile!$B$2:$C$250,2)*($E82-$G81),0),0)),0),0)</f>
        <v>0</v>
      </c>
      <c r="AQ82" s="148">
        <f>IF(AQ$3&gt;=$C82,IF(AQ$3&lt;=$C82+$D82-1,VLOOKUP((AQ$3-$C82+1)/$D82,Profile!$B$2:$C$250,2)*($E82-$G81)-(IF(AP$3&gt;=$C82,IF(AP$3&lt;=$C82+$D82-1,VLOOKUP((AP$3-$C82+1)/$D82,Profile!$B$2:$C$250,2)*($E82-$G81),0),0)),0),0)</f>
        <v>0</v>
      </c>
      <c r="AR82" s="148">
        <f>IF(AR$3&gt;=$C82,IF(AR$3&lt;=$C82+$D82-1,VLOOKUP((AR$3-$C82+1)/$D82,Profile!$B$2:$C$250,2)*($E82-$G81)-(IF(AQ$3&gt;=$C82,IF(AQ$3&lt;=$C82+$D82-1,VLOOKUP((AQ$3-$C82+1)/$D82,Profile!$B$2:$C$250,2)*($E82-$G81),0),0)),0),0)</f>
        <v>0</v>
      </c>
      <c r="AS82" s="148">
        <f>IF(AS$3&gt;=$C82,IF(AS$3&lt;=$C82+$D82-1,VLOOKUP((AS$3-$C82+1)/$D82,Profile!$B$2:$C$250,2)*($E82-$G81)-(IF(AR$3&gt;=$C82,IF(AR$3&lt;=$C82+$D82-1,VLOOKUP((AR$3-$C82+1)/$D82,Profile!$B$2:$C$250,2)*($E82-$G81),0),0)),0),0)</f>
        <v>0</v>
      </c>
      <c r="AT82" s="148">
        <f>IF(AT$3&gt;=$C82,IF(AT$3&lt;=$C82+$D82-1,VLOOKUP((AT$3-$C82+1)/$D82,Profile!$B$2:$C$250,2)*($E82-$G81)-(IF(AS$3&gt;=$C82,IF(AS$3&lt;=$C82+$D82-1,VLOOKUP((AS$3-$C82+1)/$D82,Profile!$B$2:$C$250,2)*($E82-$G81),0),0)),0),0)</f>
        <v>0</v>
      </c>
      <c r="AU82" s="148">
        <f>IF(AU$3&gt;=$C82,IF(AU$3&lt;=$C82+$D82-1,VLOOKUP((AU$3-$C82+1)/$D82,Profile!$B$2:$C$250,2)*($E82-$G81)-(IF(AT$3&gt;=$C82,IF(AT$3&lt;=$C82+$D82-1,VLOOKUP((AT$3-$C82+1)/$D82,Profile!$B$2:$C$250,2)*($E82-$G81),0),0)),0),0)</f>
        <v>0</v>
      </c>
      <c r="AV82" s="148">
        <f>IF(AV$3&gt;=$C82,IF(AV$3&lt;=$C82+$D82-1,VLOOKUP((AV$3-$C82+1)/$D82,Profile!$B$2:$C$250,2)*($E82-$G81)-(IF(AU$3&gt;=$C82,IF(AU$3&lt;=$C82+$D82-1,VLOOKUP((AU$3-$C82+1)/$D82,Profile!$B$2:$C$250,2)*($E82-$G81),0),0)),0),0)</f>
        <v>0</v>
      </c>
      <c r="AW82" s="148">
        <f>IF(AW$3&gt;=$C82,IF(AW$3&lt;=$C82+$D82-1,VLOOKUP((AW$3-$C82+1)/$D82,Profile!$B$2:$C$250,2)*($E82-$G81)-(IF(AV$3&gt;=$C82,IF(AV$3&lt;=$C82+$D82-1,VLOOKUP((AV$3-$C82+1)/$D82,Profile!$B$2:$C$250,2)*($E82-$G81),0),0)),0),0)</f>
        <v>0</v>
      </c>
      <c r="AX82" s="148">
        <f>IF(AX$3&gt;=$C82,IF(AX$3&lt;=$C82+$D82-1,VLOOKUP((AX$3-$C82+1)/$D82,Profile!$B$2:$C$250,2)*($E82-$G81)-(IF(AW$3&gt;=$C82,IF(AW$3&lt;=$C82+$D82-1,VLOOKUP((AW$3-$C82+1)/$D82,Profile!$B$2:$C$250,2)*($E82-$G81),0),0)),0),0)</f>
        <v>0</v>
      </c>
      <c r="AY82" s="148">
        <f>IF(AY$3&gt;=$C82,IF(AY$3&lt;=$C82+$D82-1,VLOOKUP((AY$3-$C82+1)/$D82,Profile!$B$2:$C$250,2)*($E82-$G81)-(IF(AX$3&gt;=$C82,IF(AX$3&lt;=$C82+$D82-1,VLOOKUP((AX$3-$C82+1)/$D82,Profile!$B$2:$C$250,2)*($E82-$G81),0),0)),0),0)</f>
        <v>0</v>
      </c>
      <c r="AZ82" s="148">
        <f>IF(AZ$3&gt;=$C82,IF(AZ$3&lt;=$C82+$D82-1,VLOOKUP((AZ$3-$C82+1)/$D82,Profile!$B$2:$C$250,2)*($E82-$G81)-(IF(AY$3&gt;=$C82,IF(AY$3&lt;=$C82+$D82-1,VLOOKUP((AY$3-$C82+1)/$D82,Profile!$B$2:$C$250,2)*($E82-$G81),0),0)),0),0)</f>
        <v>0</v>
      </c>
      <c r="BA82" s="148">
        <f>IF(BA$3&gt;=$C82,IF(BA$3&lt;=$C82+$D82-1,VLOOKUP((BA$3-$C82+1)/$D82,Profile!$B$2:$C$250,2)*($E82-$G81)-(IF(AZ$3&gt;=$C82,IF(AZ$3&lt;=$C82+$D82-1,VLOOKUP((AZ$3-$C82+1)/$D82,Profile!$B$2:$C$250,2)*($E82-$G81),0),0)),0),0)</f>
        <v>0</v>
      </c>
      <c r="BB82" s="148">
        <f>IF(BB$3&gt;=$C82,IF(BB$3&lt;=$C82+$D82-1,VLOOKUP((BB$3-$C82+1)/$D82,Profile!$B$2:$C$250,2)*($E82-$G81)-(IF(BA$3&gt;=$C82,IF(BA$3&lt;=$C82+$D82-1,VLOOKUP((BA$3-$C82+1)/$D82,Profile!$B$2:$C$250,2)*($E82-$G81),0),0)),0),0)</f>
        <v>0</v>
      </c>
      <c r="BC82" s="148">
        <f>IF(BC$3&gt;=$C82,IF(BC$3&lt;=$C82+$D82-1,VLOOKUP((BC$3-$C82+1)/$D82,Profile!$B$2:$C$250,2)*($E82-$G81)-(IF(BB$3&gt;=$C82,IF(BB$3&lt;=$C82+$D82-1,VLOOKUP((BB$3-$C82+1)/$D82,Profile!$B$2:$C$250,2)*($E82-$G81),0),0)),0),0)</f>
        <v>0</v>
      </c>
      <c r="BD82" s="148">
        <f>IF(BD$3&gt;=$C82,IF(BD$3&lt;=$C82+$D82-1,VLOOKUP((BD$3-$C82+1)/$D82,Profile!$B$2:$C$250,2)*($E82-$G81)-(IF(BC$3&gt;=$C82,IF(BC$3&lt;=$C82+$D82-1,VLOOKUP((BC$3-$C82+1)/$D82,Profile!$B$2:$C$250,2)*($E82-$G81),0),0)),0),0)</f>
        <v>0</v>
      </c>
      <c r="BE82" s="148">
        <f>IF(BE$3&gt;=$C82,IF(BE$3&lt;=$C82+$D82-1,VLOOKUP((BE$3-$C82+1)/$D82,Profile!$B$2:$C$250,2)*($E82-$G81)-(IF(BD$3&gt;=$C82,IF(BD$3&lt;=$C82+$D82-1,VLOOKUP((BD$3-$C82+1)/$D82,Profile!$B$2:$C$250,2)*($E82-$G81),0),0)),0),0)</f>
        <v>0</v>
      </c>
      <c r="BF82" s="148">
        <f>IF(BF$3&gt;=$C82,IF(BF$3&lt;=$C82+$D82-1,VLOOKUP((BF$3-$C82+1)/$D82,Profile!$B$2:$C$250,2)*($E82-$G81)-(IF(BE$3&gt;=$C82,IF(BE$3&lt;=$C82+$D82-1,VLOOKUP((BE$3-$C82+1)/$D82,Profile!$B$2:$C$250,2)*($E82-$G81),0),0)),0),0)</f>
        <v>0</v>
      </c>
      <c r="BG82" s="148">
        <f>IF(BG$3&gt;=$C82,IF(BG$3&lt;=$C82+$D82-1,VLOOKUP((BG$3-$C82+1)/$D82,Profile!$B$2:$C$250,2)*($E82-$G81)-(IF(BF$3&gt;=$C82,IF(BF$3&lt;=$C82+$D82-1,VLOOKUP((BF$3-$C82+1)/$D82,Profile!$B$2:$C$250,2)*($E82-$G81),0),0)),0),0)</f>
        <v>0</v>
      </c>
      <c r="BH82" s="148">
        <f>IF(BH$3&gt;=$C82,IF(BH$3&lt;=$C82+$D82-1,VLOOKUP((BH$3-$C82+1)/$D82,Profile!$B$2:$C$250,2)*($E82-$G81)-(IF(BG$3&gt;=$C82,IF(BG$3&lt;=$C82+$D82-1,VLOOKUP((BG$3-$C82+1)/$D82,Profile!$B$2:$C$250,2)*($E82-$G81),0),0)),0),0)</f>
        <v>0</v>
      </c>
      <c r="BI82" s="148">
        <f>IF(BI$3&gt;=$C82,IF(BI$3&lt;=$C82+$D82-1,VLOOKUP((BI$3-$C82+1)/$D82,Profile!$B$2:$C$250,2)*($E82-$G81)-(IF(BH$3&gt;=$C82,IF(BH$3&lt;=$C82+$D82-1,VLOOKUP((BH$3-$C82+1)/$D82,Profile!$B$2:$C$250,2)*($E82-$G81),0),0)),0),0)</f>
        <v>0</v>
      </c>
      <c r="BJ82" s="148">
        <f>IF(BJ$3&gt;=$C82,IF(BJ$3&lt;=$C82+$D82-1,VLOOKUP((BJ$3-$C82+1)/$D82,Profile!$B$2:$C$250,2)*($E82-$G81)-(IF(BI$3&gt;=$C82,IF(BI$3&lt;=$C82+$D82-1,VLOOKUP((BI$3-$C82+1)/$D82,Profile!$B$2:$C$250,2)*($E82-$G81),0),0)),0),0)</f>
        <v>0</v>
      </c>
      <c r="BK82" s="148">
        <f>IF(BK$3&gt;=$C82,IF(BK$3&lt;=$C82+$D82-1,VLOOKUP((BK$3-$C82+1)/$D82,Profile!$B$2:$C$250,2)*($E82-$G81)-(IF(BJ$3&gt;=$C82,IF(BJ$3&lt;=$C82+$D82-1,VLOOKUP((BJ$3-$C82+1)/$D82,Profile!$B$2:$C$250,2)*($E82-$G81),0),0)),0),0)</f>
        <v>0</v>
      </c>
      <c r="BL82" s="148">
        <f>IF(BL$3&gt;=$C82,IF(BL$3&lt;=$C82+$D82-1,VLOOKUP((BL$3-$C82+1)/$D82,Profile!$B$2:$C$250,2)*($E82-$G81)-(IF(BK$3&gt;=$C82,IF(BK$3&lt;=$C82+$D82-1,VLOOKUP((BK$3-$C82+1)/$D82,Profile!$B$2:$C$250,2)*($E82-$G81),0),0)),0),0)</f>
        <v>0</v>
      </c>
      <c r="BM82" s="148">
        <f>IF(BM$3&gt;=$C82,IF(BM$3&lt;=$C82+$D82-1,VLOOKUP((BM$3-$C82+1)/$D82,Profile!$B$2:$C$250,2)*($E82-$G81)-(IF(BL$3&gt;=$C82,IF(BL$3&lt;=$C82+$D82-1,VLOOKUP((BL$3-$C82+1)/$D82,Profile!$B$2:$C$250,2)*($E82-$G81),0),0)),0),0)</f>
        <v>0</v>
      </c>
      <c r="BN82" s="148">
        <f>IF(BN$3&gt;=$C82,IF(BN$3&lt;=$C82+$D82-1,VLOOKUP((BN$3-$C82+1)/$D82,Profile!$B$2:$C$250,2)*($E82-$G81)-(IF(BM$3&gt;=$C82,IF(BM$3&lt;=$C82+$D82-1,VLOOKUP((BM$3-$C82+1)/$D82,Profile!$B$2:$C$250,2)*($E82-$G81),0),0)),0),0)</f>
        <v>0</v>
      </c>
      <c r="BO82" s="148">
        <f>IF(BO$3&gt;=$C82,IF(BO$3&lt;=$C82+$D82-1,VLOOKUP((BO$3-$C82+1)/$D82,Profile!$B$2:$C$250,2)*($E82-$G81)-(IF(BN$3&gt;=$C82,IF(BN$3&lt;=$C82+$D82-1,VLOOKUP((BN$3-$C82+1)/$D82,Profile!$B$2:$C$250,2)*($E82-$G81),0),0)),0),0)</f>
        <v>0</v>
      </c>
      <c r="BP82" s="148">
        <f>IF(BP$3&gt;=$C82,IF(BP$3&lt;=$C82+$D82-1,VLOOKUP((BP$3-$C82+1)/$D82,Profile!$B$2:$C$250,2)*($E82-$G81)-(IF(BO$3&gt;=$C82,IF(BO$3&lt;=$C82+$D82-1,VLOOKUP((BO$3-$C82+1)/$D82,Profile!$B$2:$C$250,2)*($E82-$G81),0),0)),0),0)</f>
        <v>0</v>
      </c>
      <c r="BQ82" s="148">
        <f>IF(BQ$3&gt;=$C82,IF(BQ$3&lt;=$C82+$D82-1,VLOOKUP((BQ$3-$C82+1)/$D82,Profile!$B$2:$C$250,2)*($E82-$G81)-(IF(BP$3&gt;=$C82,IF(BP$3&lt;=$C82+$D82-1,VLOOKUP((BP$3-$C82+1)/$D82,Profile!$B$2:$C$250,2)*($E82-$G81),0),0)),0),0)</f>
        <v>0</v>
      </c>
      <c r="BR82" s="148">
        <f>IF(BR$3&gt;=$C82,IF(BR$3&lt;=$C82+$D82-1,VLOOKUP((BR$3-$C82+1)/$D82,Profile!$B$2:$C$250,2)*($E82-$G81)-(IF(BQ$3&gt;=$C82,IF(BQ$3&lt;=$C82+$D82-1,VLOOKUP((BQ$3-$C82+1)/$D82,Profile!$B$2:$C$250,2)*($E82-$G81),0),0)),0),0)</f>
        <v>0</v>
      </c>
      <c r="BS82" s="148">
        <f>IF(BS$3&gt;=$C82,IF(BS$3&lt;=$C82+$D82-1,VLOOKUP((BS$3-$C82+1)/$D82,Profile!$B$2:$C$250,2)*($E82-$G81)-(IF(BR$3&gt;=$C82,IF(BR$3&lt;=$C82+$D82-1,VLOOKUP((BR$3-$C82+1)/$D82,Profile!$B$2:$C$250,2)*($E82-$G81),0),0)),0),0)</f>
        <v>0</v>
      </c>
      <c r="BT82" s="148">
        <f>IF(BT$3&gt;=$C82,IF(BT$3&lt;=$C82+$D82-1,VLOOKUP((BT$3-$C82+1)/$D82,Profile!$B$2:$C$250,2)*($E82-$G81)-(IF(BS$3&gt;=$C82,IF(BS$3&lt;=$C82+$D82-1,VLOOKUP((BS$3-$C82+1)/$D82,Profile!$B$2:$C$250,2)*($E82-$G81),0),0)),0),0)</f>
        <v>0</v>
      </c>
    </row>
    <row r="83" spans="1:72">
      <c r="A83" s="131"/>
      <c r="C83" s="131"/>
      <c r="D83" s="153"/>
      <c r="E83" s="149"/>
      <c r="F83" s="142" t="s">
        <v>31</v>
      </c>
      <c r="G83" s="148">
        <f>SUM(H83:GA83)</f>
        <v>0</v>
      </c>
      <c r="H83" s="148">
        <f t="shared" ref="H83:AM83" si="62">+H81+H82</f>
        <v>0</v>
      </c>
      <c r="I83" s="148">
        <f t="shared" si="62"/>
        <v>0</v>
      </c>
      <c r="J83" s="148">
        <f t="shared" si="62"/>
        <v>0</v>
      </c>
      <c r="K83" s="148">
        <f t="shared" si="62"/>
        <v>0</v>
      </c>
      <c r="L83" s="148">
        <f t="shared" si="62"/>
        <v>0</v>
      </c>
      <c r="M83" s="148">
        <f t="shared" si="62"/>
        <v>0</v>
      </c>
      <c r="N83" s="148">
        <f t="shared" si="62"/>
        <v>0</v>
      </c>
      <c r="O83" s="148">
        <f t="shared" si="62"/>
        <v>0</v>
      </c>
      <c r="P83" s="148">
        <f t="shared" si="62"/>
        <v>0</v>
      </c>
      <c r="Q83" s="148">
        <f t="shared" si="62"/>
        <v>0</v>
      </c>
      <c r="R83" s="148">
        <f t="shared" si="62"/>
        <v>0</v>
      </c>
      <c r="S83" s="148">
        <f t="shared" si="62"/>
        <v>0</v>
      </c>
      <c r="T83" s="148">
        <f t="shared" si="62"/>
        <v>0</v>
      </c>
      <c r="U83" s="148">
        <f t="shared" si="62"/>
        <v>0</v>
      </c>
      <c r="V83" s="148">
        <f t="shared" si="62"/>
        <v>0</v>
      </c>
      <c r="W83" s="148">
        <f t="shared" si="62"/>
        <v>0</v>
      </c>
      <c r="X83" s="148">
        <f t="shared" si="62"/>
        <v>0</v>
      </c>
      <c r="Y83" s="148">
        <f t="shared" si="62"/>
        <v>0</v>
      </c>
      <c r="Z83" s="148">
        <f t="shared" si="62"/>
        <v>0</v>
      </c>
      <c r="AA83" s="148">
        <f t="shared" si="62"/>
        <v>0</v>
      </c>
      <c r="AB83" s="148">
        <f t="shared" si="62"/>
        <v>0</v>
      </c>
      <c r="AC83" s="148">
        <f t="shared" si="62"/>
        <v>0</v>
      </c>
      <c r="AD83" s="148">
        <f t="shared" si="62"/>
        <v>0</v>
      </c>
      <c r="AE83" s="148">
        <f t="shared" si="62"/>
        <v>0</v>
      </c>
      <c r="AF83" s="148">
        <f t="shared" si="62"/>
        <v>0</v>
      </c>
      <c r="AG83" s="148">
        <f t="shared" si="62"/>
        <v>0</v>
      </c>
      <c r="AH83" s="148">
        <f t="shared" si="62"/>
        <v>0</v>
      </c>
      <c r="AI83" s="148">
        <f t="shared" si="62"/>
        <v>0</v>
      </c>
      <c r="AJ83" s="148">
        <f t="shared" si="62"/>
        <v>0</v>
      </c>
      <c r="AK83" s="148">
        <f t="shared" si="62"/>
        <v>0</v>
      </c>
      <c r="AL83" s="148">
        <f t="shared" si="62"/>
        <v>0</v>
      </c>
      <c r="AM83" s="148">
        <f t="shared" si="62"/>
        <v>0</v>
      </c>
      <c r="AN83" s="148">
        <f t="shared" ref="AN83:BS83" si="63">+AN81+AN82</f>
        <v>0</v>
      </c>
      <c r="AO83" s="148">
        <f t="shared" si="63"/>
        <v>0</v>
      </c>
      <c r="AP83" s="148">
        <f t="shared" si="63"/>
        <v>0</v>
      </c>
      <c r="AQ83" s="148">
        <f t="shared" si="63"/>
        <v>0</v>
      </c>
      <c r="AR83" s="148">
        <f t="shared" si="63"/>
        <v>0</v>
      </c>
      <c r="AS83" s="148">
        <f t="shared" si="63"/>
        <v>0</v>
      </c>
      <c r="AT83" s="148">
        <f t="shared" si="63"/>
        <v>0</v>
      </c>
      <c r="AU83" s="148">
        <f t="shared" si="63"/>
        <v>0</v>
      </c>
      <c r="AV83" s="148">
        <f t="shared" si="63"/>
        <v>0</v>
      </c>
      <c r="AW83" s="148">
        <f t="shared" si="63"/>
        <v>0</v>
      </c>
      <c r="AX83" s="148">
        <f t="shared" si="63"/>
        <v>0</v>
      </c>
      <c r="AY83" s="148">
        <f t="shared" si="63"/>
        <v>0</v>
      </c>
      <c r="AZ83" s="148">
        <f t="shared" si="63"/>
        <v>0</v>
      </c>
      <c r="BA83" s="148">
        <f t="shared" si="63"/>
        <v>0</v>
      </c>
      <c r="BB83" s="148">
        <f t="shared" si="63"/>
        <v>0</v>
      </c>
      <c r="BC83" s="148">
        <f t="shared" si="63"/>
        <v>0</v>
      </c>
      <c r="BD83" s="148">
        <f t="shared" si="63"/>
        <v>0</v>
      </c>
      <c r="BE83" s="148">
        <f t="shared" si="63"/>
        <v>0</v>
      </c>
      <c r="BF83" s="148">
        <f t="shared" si="63"/>
        <v>0</v>
      </c>
      <c r="BG83" s="148">
        <f t="shared" si="63"/>
        <v>0</v>
      </c>
      <c r="BH83" s="148">
        <f t="shared" si="63"/>
        <v>0</v>
      </c>
      <c r="BI83" s="148">
        <f t="shared" si="63"/>
        <v>0</v>
      </c>
      <c r="BJ83" s="148">
        <f t="shared" si="63"/>
        <v>0</v>
      </c>
      <c r="BK83" s="148">
        <f t="shared" si="63"/>
        <v>0</v>
      </c>
      <c r="BL83" s="148">
        <f t="shared" si="63"/>
        <v>0</v>
      </c>
      <c r="BM83" s="148">
        <f t="shared" si="63"/>
        <v>0</v>
      </c>
      <c r="BN83" s="148">
        <f t="shared" si="63"/>
        <v>0</v>
      </c>
      <c r="BO83" s="148">
        <f t="shared" si="63"/>
        <v>0</v>
      </c>
      <c r="BP83" s="148">
        <f t="shared" si="63"/>
        <v>0</v>
      </c>
      <c r="BQ83" s="148">
        <f t="shared" si="63"/>
        <v>0</v>
      </c>
      <c r="BR83" s="148">
        <f t="shared" si="63"/>
        <v>0</v>
      </c>
      <c r="BS83" s="148">
        <f t="shared" si="63"/>
        <v>0</v>
      </c>
      <c r="BT83" s="148">
        <f>+BT81+BT82</f>
        <v>0</v>
      </c>
    </row>
    <row r="84" spans="1:72">
      <c r="A84" s="131"/>
      <c r="C84" s="131"/>
      <c r="D84" s="149"/>
      <c r="F84" s="142" t="s">
        <v>36</v>
      </c>
      <c r="G84" s="148"/>
      <c r="H84" s="148">
        <f>+H83</f>
        <v>0</v>
      </c>
      <c r="I84" s="148">
        <f t="shared" ref="I84:AN84" si="64">+I83+H84</f>
        <v>0</v>
      </c>
      <c r="J84" s="148">
        <f t="shared" si="64"/>
        <v>0</v>
      </c>
      <c r="K84" s="148">
        <f t="shared" si="64"/>
        <v>0</v>
      </c>
      <c r="L84" s="148">
        <f t="shared" si="64"/>
        <v>0</v>
      </c>
      <c r="M84" s="148">
        <f t="shared" si="64"/>
        <v>0</v>
      </c>
      <c r="N84" s="148">
        <f t="shared" si="64"/>
        <v>0</v>
      </c>
      <c r="O84" s="148">
        <f t="shared" si="64"/>
        <v>0</v>
      </c>
      <c r="P84" s="148">
        <f t="shared" si="64"/>
        <v>0</v>
      </c>
      <c r="Q84" s="148">
        <f t="shared" si="64"/>
        <v>0</v>
      </c>
      <c r="R84" s="148">
        <f t="shared" si="64"/>
        <v>0</v>
      </c>
      <c r="S84" s="148">
        <f t="shared" si="64"/>
        <v>0</v>
      </c>
      <c r="T84" s="148">
        <f t="shared" si="64"/>
        <v>0</v>
      </c>
      <c r="U84" s="148">
        <f t="shared" si="64"/>
        <v>0</v>
      </c>
      <c r="V84" s="148">
        <f t="shared" si="64"/>
        <v>0</v>
      </c>
      <c r="W84" s="148">
        <f t="shared" si="64"/>
        <v>0</v>
      </c>
      <c r="X84" s="148">
        <f t="shared" si="64"/>
        <v>0</v>
      </c>
      <c r="Y84" s="148">
        <f t="shared" si="64"/>
        <v>0</v>
      </c>
      <c r="Z84" s="148">
        <f t="shared" si="64"/>
        <v>0</v>
      </c>
      <c r="AA84" s="148">
        <f t="shared" si="64"/>
        <v>0</v>
      </c>
      <c r="AB84" s="148">
        <f t="shared" si="64"/>
        <v>0</v>
      </c>
      <c r="AC84" s="148">
        <f t="shared" si="64"/>
        <v>0</v>
      </c>
      <c r="AD84" s="148">
        <f t="shared" si="64"/>
        <v>0</v>
      </c>
      <c r="AE84" s="148">
        <f t="shared" si="64"/>
        <v>0</v>
      </c>
      <c r="AF84" s="148">
        <f t="shared" si="64"/>
        <v>0</v>
      </c>
      <c r="AG84" s="148">
        <f t="shared" si="64"/>
        <v>0</v>
      </c>
      <c r="AH84" s="148">
        <f t="shared" si="64"/>
        <v>0</v>
      </c>
      <c r="AI84" s="148">
        <f t="shared" si="64"/>
        <v>0</v>
      </c>
      <c r="AJ84" s="148">
        <f t="shared" si="64"/>
        <v>0</v>
      </c>
      <c r="AK84" s="148">
        <f t="shared" si="64"/>
        <v>0</v>
      </c>
      <c r="AL84" s="148">
        <f t="shared" si="64"/>
        <v>0</v>
      </c>
      <c r="AM84" s="148">
        <f t="shared" si="64"/>
        <v>0</v>
      </c>
      <c r="AN84" s="148">
        <f t="shared" si="64"/>
        <v>0</v>
      </c>
      <c r="AO84" s="148">
        <f t="shared" ref="AO84:BT84" si="65">+AO83+AN84</f>
        <v>0</v>
      </c>
      <c r="AP84" s="148">
        <f t="shared" si="65"/>
        <v>0</v>
      </c>
      <c r="AQ84" s="148">
        <f t="shared" si="65"/>
        <v>0</v>
      </c>
      <c r="AR84" s="148">
        <f t="shared" si="65"/>
        <v>0</v>
      </c>
      <c r="AS84" s="148">
        <f t="shared" si="65"/>
        <v>0</v>
      </c>
      <c r="AT84" s="148">
        <f t="shared" si="65"/>
        <v>0</v>
      </c>
      <c r="AU84" s="148">
        <f t="shared" si="65"/>
        <v>0</v>
      </c>
      <c r="AV84" s="148">
        <f t="shared" si="65"/>
        <v>0</v>
      </c>
      <c r="AW84" s="148">
        <f t="shared" si="65"/>
        <v>0</v>
      </c>
      <c r="AX84" s="148">
        <f t="shared" si="65"/>
        <v>0</v>
      </c>
      <c r="AY84" s="148">
        <f t="shared" si="65"/>
        <v>0</v>
      </c>
      <c r="AZ84" s="148">
        <f t="shared" si="65"/>
        <v>0</v>
      </c>
      <c r="BA84" s="148">
        <f t="shared" si="65"/>
        <v>0</v>
      </c>
      <c r="BB84" s="148">
        <f t="shared" si="65"/>
        <v>0</v>
      </c>
      <c r="BC84" s="148">
        <f t="shared" si="65"/>
        <v>0</v>
      </c>
      <c r="BD84" s="148">
        <f t="shared" si="65"/>
        <v>0</v>
      </c>
      <c r="BE84" s="148">
        <f t="shared" si="65"/>
        <v>0</v>
      </c>
      <c r="BF84" s="148">
        <f t="shared" si="65"/>
        <v>0</v>
      </c>
      <c r="BG84" s="148">
        <f t="shared" si="65"/>
        <v>0</v>
      </c>
      <c r="BH84" s="148">
        <f t="shared" si="65"/>
        <v>0</v>
      </c>
      <c r="BI84" s="148">
        <f t="shared" si="65"/>
        <v>0</v>
      </c>
      <c r="BJ84" s="148">
        <f t="shared" si="65"/>
        <v>0</v>
      </c>
      <c r="BK84" s="148">
        <f t="shared" si="65"/>
        <v>0</v>
      </c>
      <c r="BL84" s="148">
        <f t="shared" si="65"/>
        <v>0</v>
      </c>
      <c r="BM84" s="148">
        <f t="shared" si="65"/>
        <v>0</v>
      </c>
      <c r="BN84" s="148">
        <f t="shared" si="65"/>
        <v>0</v>
      </c>
      <c r="BO84" s="148">
        <f t="shared" si="65"/>
        <v>0</v>
      </c>
      <c r="BP84" s="148">
        <f t="shared" si="65"/>
        <v>0</v>
      </c>
      <c r="BQ84" s="148">
        <f t="shared" si="65"/>
        <v>0</v>
      </c>
      <c r="BR84" s="148">
        <f t="shared" si="65"/>
        <v>0</v>
      </c>
      <c r="BS84" s="148">
        <f t="shared" si="65"/>
        <v>0</v>
      </c>
      <c r="BT84" s="148">
        <f t="shared" si="65"/>
        <v>0</v>
      </c>
    </row>
    <row r="85" spans="1:72" ht="1.9" customHeight="1">
      <c r="A85" s="131"/>
      <c r="C85" s="131"/>
      <c r="E85" s="149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</row>
    <row r="86" spans="1:72">
      <c r="A86" s="131">
        <v>17</v>
      </c>
      <c r="B86" s="155" t="s">
        <v>52</v>
      </c>
      <c r="C86" s="131"/>
      <c r="E86" s="149"/>
      <c r="F86" s="156" t="s">
        <v>34</v>
      </c>
      <c r="G86" s="148">
        <f>SUM(H86:GA86)</f>
        <v>0</v>
      </c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</row>
    <row r="87" spans="1:72">
      <c r="A87" s="131"/>
      <c r="C87" s="150"/>
      <c r="D87" s="151"/>
      <c r="E87" s="152"/>
      <c r="F87" s="142" t="s">
        <v>35</v>
      </c>
      <c r="G87" s="148">
        <f>SUM(H87:GA87)</f>
        <v>0</v>
      </c>
      <c r="H87" s="148">
        <f>IF(H$3&gt;=$C87,IF(H$3&lt;=$C87+$D87-1,VLOOKUP((H$3-$C87+1)/$D87,Profile!$B$2:$C$250,2)*($E87-$G86)-(IF(G$3&gt;=$C87,IF(G$3&lt;=$C87+$D87-1,VLOOKUP((G$3-$C87+1)/$D87,Profile!$B$2:$C$250,2)*($E87-$G86),0),0)),0),0)</f>
        <v>0</v>
      </c>
      <c r="I87" s="148">
        <f>IF(I$3&gt;=$C87,IF(I$3&lt;=$C87+$D87-1,VLOOKUP((I$3-$C87+1)/$D87,Profile!$B$2:$C$250,2)*($E87-$G86)-(IF(H$3&gt;=$C87,IF(H$3&lt;=$C87+$D87-1,VLOOKUP((H$3-$C87+1)/$D87,Profile!$B$2:$C$250,2)*($E87-$G86),0),0)),0),0)</f>
        <v>0</v>
      </c>
      <c r="J87" s="148">
        <f>IF(J$3&gt;=$C87,IF(J$3&lt;=$C87+$D87-1,VLOOKUP((J$3-$C87+1)/$D87,Profile!$B$2:$C$250,2)*($E87-$G86)-(IF(I$3&gt;=$C87,IF(I$3&lt;=$C87+$D87-1,VLOOKUP((I$3-$C87+1)/$D87,Profile!$B$2:$C$250,2)*($E87-$G86),0),0)),0),0)</f>
        <v>0</v>
      </c>
      <c r="K87" s="148">
        <f>IF(K$3&gt;=$C87,IF(K$3&lt;=$C87+$D87-1,VLOOKUP((K$3-$C87+1)/$D87,Profile!$B$2:$C$250,2)*($E87-$G86)-(IF(J$3&gt;=$C87,IF(J$3&lt;=$C87+$D87-1,VLOOKUP((J$3-$C87+1)/$D87,Profile!$B$2:$C$250,2)*($E87-$G86),0),0)),0),0)</f>
        <v>0</v>
      </c>
      <c r="L87" s="148">
        <f>IF(L$3&gt;=$C87,IF(L$3&lt;=$C87+$D87-1,VLOOKUP((L$3-$C87+1)/$D87,Profile!$B$2:$C$250,2)*($E87-$G86)-(IF(K$3&gt;=$C87,IF(K$3&lt;=$C87+$D87-1,VLOOKUP((K$3-$C87+1)/$D87,Profile!$B$2:$C$250,2)*($E87-$G86),0),0)),0),0)</f>
        <v>0</v>
      </c>
      <c r="M87" s="148">
        <f>IF(M$3&gt;=$C87,IF(M$3&lt;=$C87+$D87-1,VLOOKUP((M$3-$C87+1)/$D87,Profile!$B$2:$C$250,2)*($E87-$G86)-(IF(L$3&gt;=$C87,IF(L$3&lt;=$C87+$D87-1,VLOOKUP((L$3-$C87+1)/$D87,Profile!$B$2:$C$250,2)*($E87-$G86),0),0)),0),0)</f>
        <v>0</v>
      </c>
      <c r="N87" s="148">
        <f>IF(N$3&gt;=$C87,IF(N$3&lt;=$C87+$D87-1,VLOOKUP((N$3-$C87+1)/$D87,Profile!$B$2:$C$250,2)*($E87-$G86)-(IF(M$3&gt;=$C87,IF(M$3&lt;=$C87+$D87-1,VLOOKUP((M$3-$C87+1)/$D87,Profile!$B$2:$C$250,2)*($E87-$G86),0),0)),0),0)</f>
        <v>0</v>
      </c>
      <c r="O87" s="148">
        <f>IF(O$3&gt;=$C87,IF(O$3&lt;=$C87+$D87-1,VLOOKUP((O$3-$C87+1)/$D87,Profile!$B$2:$C$250,2)*($E87-$G86)-(IF(N$3&gt;=$C87,IF(N$3&lt;=$C87+$D87-1,VLOOKUP((N$3-$C87+1)/$D87,Profile!$B$2:$C$250,2)*($E87-$G86),0),0)),0),0)</f>
        <v>0</v>
      </c>
      <c r="P87" s="148">
        <f>IF(P$3&gt;=$C87,IF(P$3&lt;=$C87+$D87-1,VLOOKUP((P$3-$C87+1)/$D87,Profile!$B$2:$C$250,2)*($E87-$G86)-(IF(O$3&gt;=$C87,IF(O$3&lt;=$C87+$D87-1,VLOOKUP((O$3-$C87+1)/$D87,Profile!$B$2:$C$250,2)*($E87-$G86),0),0)),0),0)</f>
        <v>0</v>
      </c>
      <c r="Q87" s="148">
        <f>IF(Q$3&gt;=$C87,IF(Q$3&lt;=$C87+$D87-1,VLOOKUP((Q$3-$C87+1)/$D87,Profile!$B$2:$C$250,2)*($E87-$G86)-(IF(P$3&gt;=$C87,IF(P$3&lt;=$C87+$D87-1,VLOOKUP((P$3-$C87+1)/$D87,Profile!$B$2:$C$250,2)*($E87-$G86),0),0)),0),0)</f>
        <v>0</v>
      </c>
      <c r="R87" s="148">
        <f>IF(R$3&gt;=$C87,IF(R$3&lt;=$C87+$D87-1,VLOOKUP((R$3-$C87+1)/$D87,Profile!$B$2:$C$250,2)*($E87-$G86)-(IF(Q$3&gt;=$C87,IF(Q$3&lt;=$C87+$D87-1,VLOOKUP((Q$3-$C87+1)/$D87,Profile!$B$2:$C$250,2)*($E87-$G86),0),0)),0),0)</f>
        <v>0</v>
      </c>
      <c r="S87" s="148">
        <f>IF(S$3&gt;=$C87,IF(S$3&lt;=$C87+$D87-1,VLOOKUP((S$3-$C87+1)/$D87,Profile!$B$2:$C$250,2)*($E87-$G86)-(IF(R$3&gt;=$C87,IF(R$3&lt;=$C87+$D87-1,VLOOKUP((R$3-$C87+1)/$D87,Profile!$B$2:$C$250,2)*($E87-$G86),0),0)),0),0)</f>
        <v>0</v>
      </c>
      <c r="T87" s="148">
        <f>IF(T$3&gt;=$C87,IF(T$3&lt;=$C87+$D87-1,VLOOKUP((T$3-$C87+1)/$D87,Profile!$B$2:$C$250,2)*($E87-$G86)-(IF(S$3&gt;=$C87,IF(S$3&lt;=$C87+$D87-1,VLOOKUP((S$3-$C87+1)/$D87,Profile!$B$2:$C$250,2)*($E87-$G86),0),0)),0),0)</f>
        <v>0</v>
      </c>
      <c r="U87" s="148">
        <f>IF(U$3&gt;=$C87,IF(U$3&lt;=$C87+$D87-1,VLOOKUP((U$3-$C87+1)/$D87,Profile!$B$2:$C$250,2)*($E87-$G86)-(IF(T$3&gt;=$C87,IF(T$3&lt;=$C87+$D87-1,VLOOKUP((T$3-$C87+1)/$D87,Profile!$B$2:$C$250,2)*($E87-$G86),0),0)),0),0)</f>
        <v>0</v>
      </c>
      <c r="V87" s="148">
        <f>IF(V$3&gt;=$C87,IF(V$3&lt;=$C87+$D87-1,VLOOKUP((V$3-$C87+1)/$D87,Profile!$B$2:$C$250,2)*($E87-$G86)-(IF(U$3&gt;=$C87,IF(U$3&lt;=$C87+$D87-1,VLOOKUP((U$3-$C87+1)/$D87,Profile!$B$2:$C$250,2)*($E87-$G86),0),0)),0),0)</f>
        <v>0</v>
      </c>
      <c r="W87" s="148">
        <f>IF(W$3&gt;=$C87,IF(W$3&lt;=$C87+$D87-1,VLOOKUP((W$3-$C87+1)/$D87,Profile!$B$2:$C$250,2)*($E87-$G86)-(IF(V$3&gt;=$C87,IF(V$3&lt;=$C87+$D87-1,VLOOKUP((V$3-$C87+1)/$D87,Profile!$B$2:$C$250,2)*($E87-$G86),0),0)),0),0)</f>
        <v>0</v>
      </c>
      <c r="X87" s="148">
        <f>IF(X$3&gt;=$C87,IF(X$3&lt;=$C87+$D87-1,VLOOKUP((X$3-$C87+1)/$D87,Profile!$B$2:$C$250,2)*($E87-$G86)-(IF(W$3&gt;=$C87,IF(W$3&lt;=$C87+$D87-1,VLOOKUP((W$3-$C87+1)/$D87,Profile!$B$2:$C$250,2)*($E87-$G86),0),0)),0),0)</f>
        <v>0</v>
      </c>
      <c r="Y87" s="148">
        <f>IF(Y$3&gt;=$C87,IF(Y$3&lt;=$C87+$D87-1,VLOOKUP((Y$3-$C87+1)/$D87,Profile!$B$2:$C$250,2)*($E87-$G86)-(IF(X$3&gt;=$C87,IF(X$3&lt;=$C87+$D87-1,VLOOKUP((X$3-$C87+1)/$D87,Profile!$B$2:$C$250,2)*($E87-$G86),0),0)),0),0)</f>
        <v>0</v>
      </c>
      <c r="Z87" s="148">
        <f>IF(Z$3&gt;=$C87,IF(Z$3&lt;=$C87+$D87-1,VLOOKUP((Z$3-$C87+1)/$D87,Profile!$B$2:$C$250,2)*($E87-$G86)-(IF(Y$3&gt;=$C87,IF(Y$3&lt;=$C87+$D87-1,VLOOKUP((Y$3-$C87+1)/$D87,Profile!$B$2:$C$250,2)*($E87-$G86),0),0)),0),0)</f>
        <v>0</v>
      </c>
      <c r="AA87" s="148">
        <f>IF(AA$3&gt;=$C87,IF(AA$3&lt;=$C87+$D87-1,VLOOKUP((AA$3-$C87+1)/$D87,Profile!$B$2:$C$250,2)*($E87-$G86)-(IF(Z$3&gt;=$C87,IF(Z$3&lt;=$C87+$D87-1,VLOOKUP((Z$3-$C87+1)/$D87,Profile!$B$2:$C$250,2)*($E87-$G86),0),0)),0),0)</f>
        <v>0</v>
      </c>
      <c r="AB87" s="148">
        <f>IF(AB$3&gt;=$C87,IF(AB$3&lt;=$C87+$D87-1,VLOOKUP((AB$3-$C87+1)/$D87,Profile!$B$2:$C$250,2)*($E87-$G86)-(IF(AA$3&gt;=$C87,IF(AA$3&lt;=$C87+$D87-1,VLOOKUP((AA$3-$C87+1)/$D87,Profile!$B$2:$C$250,2)*($E87-$G86),0),0)),0),0)</f>
        <v>0</v>
      </c>
      <c r="AC87" s="148">
        <f>IF(AC$3&gt;=$C87,IF(AC$3&lt;=$C87+$D87-1,VLOOKUP((AC$3-$C87+1)/$D87,Profile!$B$2:$C$250,2)*($E87-$G86)-(IF(AB$3&gt;=$C87,IF(AB$3&lt;=$C87+$D87-1,VLOOKUP((AB$3-$C87+1)/$D87,Profile!$B$2:$C$250,2)*($E87-$G86),0),0)),0),0)</f>
        <v>0</v>
      </c>
      <c r="AD87" s="148">
        <f>IF(AD$3&gt;=$C87,IF(AD$3&lt;=$C87+$D87-1,VLOOKUP((AD$3-$C87+1)/$D87,Profile!$B$2:$C$250,2)*($E87-$G86)-(IF(AC$3&gt;=$C87,IF(AC$3&lt;=$C87+$D87-1,VLOOKUP((AC$3-$C87+1)/$D87,Profile!$B$2:$C$250,2)*($E87-$G86),0),0)),0),0)</f>
        <v>0</v>
      </c>
      <c r="AE87" s="148">
        <f>IF(AE$3&gt;=$C87,IF(AE$3&lt;=$C87+$D87-1,VLOOKUP((AE$3-$C87+1)/$D87,Profile!$B$2:$C$250,2)*($E87-$G86)-(IF(AD$3&gt;=$C87,IF(AD$3&lt;=$C87+$D87-1,VLOOKUP((AD$3-$C87+1)/$D87,Profile!$B$2:$C$250,2)*($E87-$G86),0),0)),0),0)</f>
        <v>0</v>
      </c>
      <c r="AF87" s="148">
        <f>IF(AF$3&gt;=$C87,IF(AF$3&lt;=$C87+$D87-1,VLOOKUP((AF$3-$C87+1)/$D87,Profile!$B$2:$C$250,2)*($E87-$G86)-(IF(AE$3&gt;=$C87,IF(AE$3&lt;=$C87+$D87-1,VLOOKUP((AE$3-$C87+1)/$D87,Profile!$B$2:$C$250,2)*($E87-$G86),0),0)),0),0)</f>
        <v>0</v>
      </c>
      <c r="AG87" s="148">
        <f>IF(AG$3&gt;=$C87,IF(AG$3&lt;=$C87+$D87-1,VLOOKUP((AG$3-$C87+1)/$D87,Profile!$B$2:$C$250,2)*($E87-$G86)-(IF(AF$3&gt;=$C87,IF(AF$3&lt;=$C87+$D87-1,VLOOKUP((AF$3-$C87+1)/$D87,Profile!$B$2:$C$250,2)*($E87-$G86),0),0)),0),0)</f>
        <v>0</v>
      </c>
      <c r="AH87" s="148">
        <f>IF(AH$3&gt;=$C87,IF(AH$3&lt;=$C87+$D87-1,VLOOKUP((AH$3-$C87+1)/$D87,Profile!$B$2:$C$250,2)*($E87-$G86)-(IF(AG$3&gt;=$C87,IF(AG$3&lt;=$C87+$D87-1,VLOOKUP((AG$3-$C87+1)/$D87,Profile!$B$2:$C$250,2)*($E87-$G86),0),0)),0),0)</f>
        <v>0</v>
      </c>
      <c r="AI87" s="148">
        <f>IF(AI$3&gt;=$C87,IF(AI$3&lt;=$C87+$D87-1,VLOOKUP((AI$3-$C87+1)/$D87,Profile!$B$2:$C$250,2)*($E87-$G86)-(IF(AH$3&gt;=$C87,IF(AH$3&lt;=$C87+$D87-1,VLOOKUP((AH$3-$C87+1)/$D87,Profile!$B$2:$C$250,2)*($E87-$G86),0),0)),0),0)</f>
        <v>0</v>
      </c>
      <c r="AJ87" s="148">
        <f>IF(AJ$3&gt;=$C87,IF(AJ$3&lt;=$C87+$D87-1,VLOOKUP((AJ$3-$C87+1)/$D87,Profile!$B$2:$C$250,2)*($E87-$G86)-(IF(AI$3&gt;=$C87,IF(AI$3&lt;=$C87+$D87-1,VLOOKUP((AI$3-$C87+1)/$D87,Profile!$B$2:$C$250,2)*($E87-$G86),0),0)),0),0)</f>
        <v>0</v>
      </c>
      <c r="AK87" s="148">
        <f>IF(AK$3&gt;=$C87,IF(AK$3&lt;=$C87+$D87-1,VLOOKUP((AK$3-$C87+1)/$D87,Profile!$B$2:$C$250,2)*($E87-$G86)-(IF(AJ$3&gt;=$C87,IF(AJ$3&lt;=$C87+$D87-1,VLOOKUP((AJ$3-$C87+1)/$D87,Profile!$B$2:$C$250,2)*($E87-$G86),0),0)),0),0)</f>
        <v>0</v>
      </c>
      <c r="AL87" s="148">
        <f>IF(AL$3&gt;=$C87,IF(AL$3&lt;=$C87+$D87-1,VLOOKUP((AL$3-$C87+1)/$D87,Profile!$B$2:$C$250,2)*($E87-$G86)-(IF(AK$3&gt;=$C87,IF(AK$3&lt;=$C87+$D87-1,VLOOKUP((AK$3-$C87+1)/$D87,Profile!$B$2:$C$250,2)*($E87-$G86),0),0)),0),0)</f>
        <v>0</v>
      </c>
      <c r="AM87" s="148">
        <f>IF(AM$3&gt;=$C87,IF(AM$3&lt;=$C87+$D87-1,VLOOKUP((AM$3-$C87+1)/$D87,Profile!$B$2:$C$250,2)*($E87-$G86)-(IF(AL$3&gt;=$C87,IF(AL$3&lt;=$C87+$D87-1,VLOOKUP((AL$3-$C87+1)/$D87,Profile!$B$2:$C$250,2)*($E87-$G86),0),0)),0),0)</f>
        <v>0</v>
      </c>
      <c r="AN87" s="148">
        <f>IF(AN$3&gt;=$C87,IF(AN$3&lt;=$C87+$D87-1,VLOOKUP((AN$3-$C87+1)/$D87,Profile!$B$2:$C$250,2)*($E87-$G86)-(IF(AM$3&gt;=$C87,IF(AM$3&lt;=$C87+$D87-1,VLOOKUP((AM$3-$C87+1)/$D87,Profile!$B$2:$C$250,2)*($E87-$G86),0),0)),0),0)</f>
        <v>0</v>
      </c>
      <c r="AO87" s="148">
        <f>IF(AO$3&gt;=$C87,IF(AO$3&lt;=$C87+$D87-1,VLOOKUP((AO$3-$C87+1)/$D87,Profile!$B$2:$C$250,2)*($E87-$G86)-(IF(AN$3&gt;=$C87,IF(AN$3&lt;=$C87+$D87-1,VLOOKUP((AN$3-$C87+1)/$D87,Profile!$B$2:$C$250,2)*($E87-$G86),0),0)),0),0)</f>
        <v>0</v>
      </c>
      <c r="AP87" s="148">
        <f>IF(AP$3&gt;=$C87,IF(AP$3&lt;=$C87+$D87-1,VLOOKUP((AP$3-$C87+1)/$D87,Profile!$B$2:$C$250,2)*($E87-$G86)-(IF(AO$3&gt;=$C87,IF(AO$3&lt;=$C87+$D87-1,VLOOKUP((AO$3-$C87+1)/$D87,Profile!$B$2:$C$250,2)*($E87-$G86),0),0)),0),0)</f>
        <v>0</v>
      </c>
      <c r="AQ87" s="148">
        <f>IF(AQ$3&gt;=$C87,IF(AQ$3&lt;=$C87+$D87-1,VLOOKUP((AQ$3-$C87+1)/$D87,Profile!$B$2:$C$250,2)*($E87-$G86)-(IF(AP$3&gt;=$C87,IF(AP$3&lt;=$C87+$D87-1,VLOOKUP((AP$3-$C87+1)/$D87,Profile!$B$2:$C$250,2)*($E87-$G86),0),0)),0),0)</f>
        <v>0</v>
      </c>
      <c r="AR87" s="148">
        <f>IF(AR$3&gt;=$C87,IF(AR$3&lt;=$C87+$D87-1,VLOOKUP((AR$3-$C87+1)/$D87,Profile!$B$2:$C$250,2)*($E87-$G86)-(IF(AQ$3&gt;=$C87,IF(AQ$3&lt;=$C87+$D87-1,VLOOKUP((AQ$3-$C87+1)/$D87,Profile!$B$2:$C$250,2)*($E87-$G86),0),0)),0),0)</f>
        <v>0</v>
      </c>
      <c r="AS87" s="148">
        <f>IF(AS$3&gt;=$C87,IF(AS$3&lt;=$C87+$D87-1,VLOOKUP((AS$3-$C87+1)/$D87,Profile!$B$2:$C$250,2)*($E87-$G86)-(IF(AR$3&gt;=$C87,IF(AR$3&lt;=$C87+$D87-1,VLOOKUP((AR$3-$C87+1)/$D87,Profile!$B$2:$C$250,2)*($E87-$G86),0),0)),0),0)</f>
        <v>0</v>
      </c>
      <c r="AT87" s="148">
        <f>IF(AT$3&gt;=$C87,IF(AT$3&lt;=$C87+$D87-1,VLOOKUP((AT$3-$C87+1)/$D87,Profile!$B$2:$C$250,2)*($E87-$G86)-(IF(AS$3&gt;=$C87,IF(AS$3&lt;=$C87+$D87-1,VLOOKUP((AS$3-$C87+1)/$D87,Profile!$B$2:$C$250,2)*($E87-$G86),0),0)),0),0)</f>
        <v>0</v>
      </c>
      <c r="AU87" s="148">
        <f>IF(AU$3&gt;=$C87,IF(AU$3&lt;=$C87+$D87-1,VLOOKUP((AU$3-$C87+1)/$D87,Profile!$B$2:$C$250,2)*($E87-$G86)-(IF(AT$3&gt;=$C87,IF(AT$3&lt;=$C87+$D87-1,VLOOKUP((AT$3-$C87+1)/$D87,Profile!$B$2:$C$250,2)*($E87-$G86),0),0)),0),0)</f>
        <v>0</v>
      </c>
      <c r="AV87" s="148">
        <f>IF(AV$3&gt;=$C87,IF(AV$3&lt;=$C87+$D87-1,VLOOKUP((AV$3-$C87+1)/$D87,Profile!$B$2:$C$250,2)*($E87-$G86)-(IF(AU$3&gt;=$C87,IF(AU$3&lt;=$C87+$D87-1,VLOOKUP((AU$3-$C87+1)/$D87,Profile!$B$2:$C$250,2)*($E87-$G86),0),0)),0),0)</f>
        <v>0</v>
      </c>
      <c r="AW87" s="148">
        <f>IF(AW$3&gt;=$C87,IF(AW$3&lt;=$C87+$D87-1,VLOOKUP((AW$3-$C87+1)/$D87,Profile!$B$2:$C$250,2)*($E87-$G86)-(IF(AV$3&gt;=$C87,IF(AV$3&lt;=$C87+$D87-1,VLOOKUP((AV$3-$C87+1)/$D87,Profile!$B$2:$C$250,2)*($E87-$G86),0),0)),0),0)</f>
        <v>0</v>
      </c>
      <c r="AX87" s="148">
        <f>IF(AX$3&gt;=$C87,IF(AX$3&lt;=$C87+$D87-1,VLOOKUP((AX$3-$C87+1)/$D87,Profile!$B$2:$C$250,2)*($E87-$G86)-(IF(AW$3&gt;=$C87,IF(AW$3&lt;=$C87+$D87-1,VLOOKUP((AW$3-$C87+1)/$D87,Profile!$B$2:$C$250,2)*($E87-$G86),0),0)),0),0)</f>
        <v>0</v>
      </c>
      <c r="AY87" s="148">
        <f>IF(AY$3&gt;=$C87,IF(AY$3&lt;=$C87+$D87-1,VLOOKUP((AY$3-$C87+1)/$D87,Profile!$B$2:$C$250,2)*($E87-$G86)-(IF(AX$3&gt;=$C87,IF(AX$3&lt;=$C87+$D87-1,VLOOKUP((AX$3-$C87+1)/$D87,Profile!$B$2:$C$250,2)*($E87-$G86),0),0)),0),0)</f>
        <v>0</v>
      </c>
      <c r="AZ87" s="148">
        <f>IF(AZ$3&gt;=$C87,IF(AZ$3&lt;=$C87+$D87-1,VLOOKUP((AZ$3-$C87+1)/$D87,Profile!$B$2:$C$250,2)*($E87-$G86)-(IF(AY$3&gt;=$C87,IF(AY$3&lt;=$C87+$D87-1,VLOOKUP((AY$3-$C87+1)/$D87,Profile!$B$2:$C$250,2)*($E87-$G86),0),0)),0),0)</f>
        <v>0</v>
      </c>
      <c r="BA87" s="148">
        <f>IF(BA$3&gt;=$C87,IF(BA$3&lt;=$C87+$D87-1,VLOOKUP((BA$3-$C87+1)/$D87,Profile!$B$2:$C$250,2)*($E87-$G86)-(IF(AZ$3&gt;=$C87,IF(AZ$3&lt;=$C87+$D87-1,VLOOKUP((AZ$3-$C87+1)/$D87,Profile!$B$2:$C$250,2)*($E87-$G86),0),0)),0),0)</f>
        <v>0</v>
      </c>
      <c r="BB87" s="148">
        <f>IF(BB$3&gt;=$C87,IF(BB$3&lt;=$C87+$D87-1,VLOOKUP((BB$3-$C87+1)/$D87,Profile!$B$2:$C$250,2)*($E87-$G86)-(IF(BA$3&gt;=$C87,IF(BA$3&lt;=$C87+$D87-1,VLOOKUP((BA$3-$C87+1)/$D87,Profile!$B$2:$C$250,2)*($E87-$G86),0),0)),0),0)</f>
        <v>0</v>
      </c>
      <c r="BC87" s="148">
        <f>IF(BC$3&gt;=$C87,IF(BC$3&lt;=$C87+$D87-1,VLOOKUP((BC$3-$C87+1)/$D87,Profile!$B$2:$C$250,2)*($E87-$G86)-(IF(BB$3&gt;=$C87,IF(BB$3&lt;=$C87+$D87-1,VLOOKUP((BB$3-$C87+1)/$D87,Profile!$B$2:$C$250,2)*($E87-$G86),0),0)),0),0)</f>
        <v>0</v>
      </c>
      <c r="BD87" s="148">
        <f>IF(BD$3&gt;=$C87,IF(BD$3&lt;=$C87+$D87-1,VLOOKUP((BD$3-$C87+1)/$D87,Profile!$B$2:$C$250,2)*($E87-$G86)-(IF(BC$3&gt;=$C87,IF(BC$3&lt;=$C87+$D87-1,VLOOKUP((BC$3-$C87+1)/$D87,Profile!$B$2:$C$250,2)*($E87-$G86),0),0)),0),0)</f>
        <v>0</v>
      </c>
      <c r="BE87" s="148">
        <f>IF(BE$3&gt;=$C87,IF(BE$3&lt;=$C87+$D87-1,VLOOKUP((BE$3-$C87+1)/$D87,Profile!$B$2:$C$250,2)*($E87-$G86)-(IF(BD$3&gt;=$C87,IF(BD$3&lt;=$C87+$D87-1,VLOOKUP((BD$3-$C87+1)/$D87,Profile!$B$2:$C$250,2)*($E87-$G86),0),0)),0),0)</f>
        <v>0</v>
      </c>
      <c r="BF87" s="148">
        <f>IF(BF$3&gt;=$C87,IF(BF$3&lt;=$C87+$D87-1,VLOOKUP((BF$3-$C87+1)/$D87,Profile!$B$2:$C$250,2)*($E87-$G86)-(IF(BE$3&gt;=$C87,IF(BE$3&lt;=$C87+$D87-1,VLOOKUP((BE$3-$C87+1)/$D87,Profile!$B$2:$C$250,2)*($E87-$G86),0),0)),0),0)</f>
        <v>0</v>
      </c>
      <c r="BG87" s="148">
        <f>IF(BG$3&gt;=$C87,IF(BG$3&lt;=$C87+$D87-1,VLOOKUP((BG$3-$C87+1)/$D87,Profile!$B$2:$C$250,2)*($E87-$G86)-(IF(BF$3&gt;=$C87,IF(BF$3&lt;=$C87+$D87-1,VLOOKUP((BF$3-$C87+1)/$D87,Profile!$B$2:$C$250,2)*($E87-$G86),0),0)),0),0)</f>
        <v>0</v>
      </c>
      <c r="BH87" s="148">
        <f>IF(BH$3&gt;=$C87,IF(BH$3&lt;=$C87+$D87-1,VLOOKUP((BH$3-$C87+1)/$D87,Profile!$B$2:$C$250,2)*($E87-$G86)-(IF(BG$3&gt;=$C87,IF(BG$3&lt;=$C87+$D87-1,VLOOKUP((BG$3-$C87+1)/$D87,Profile!$B$2:$C$250,2)*($E87-$G86),0),0)),0),0)</f>
        <v>0</v>
      </c>
      <c r="BI87" s="148">
        <f>IF(BI$3&gt;=$C87,IF(BI$3&lt;=$C87+$D87-1,VLOOKUP((BI$3-$C87+1)/$D87,Profile!$B$2:$C$250,2)*($E87-$G86)-(IF(BH$3&gt;=$C87,IF(BH$3&lt;=$C87+$D87-1,VLOOKUP((BH$3-$C87+1)/$D87,Profile!$B$2:$C$250,2)*($E87-$G86),0),0)),0),0)</f>
        <v>0</v>
      </c>
      <c r="BJ87" s="148">
        <f>IF(BJ$3&gt;=$C87,IF(BJ$3&lt;=$C87+$D87-1,VLOOKUP((BJ$3-$C87+1)/$D87,Profile!$B$2:$C$250,2)*($E87-$G86)-(IF(BI$3&gt;=$C87,IF(BI$3&lt;=$C87+$D87-1,VLOOKUP((BI$3-$C87+1)/$D87,Profile!$B$2:$C$250,2)*($E87-$G86),0),0)),0),0)</f>
        <v>0</v>
      </c>
      <c r="BK87" s="148">
        <f>IF(BK$3&gt;=$C87,IF(BK$3&lt;=$C87+$D87-1,VLOOKUP((BK$3-$C87+1)/$D87,Profile!$B$2:$C$250,2)*($E87-$G86)-(IF(BJ$3&gt;=$C87,IF(BJ$3&lt;=$C87+$D87-1,VLOOKUP((BJ$3-$C87+1)/$D87,Profile!$B$2:$C$250,2)*($E87-$G86),0),0)),0),0)</f>
        <v>0</v>
      </c>
      <c r="BL87" s="148">
        <f>IF(BL$3&gt;=$C87,IF(BL$3&lt;=$C87+$D87-1,VLOOKUP((BL$3-$C87+1)/$D87,Profile!$B$2:$C$250,2)*($E87-$G86)-(IF(BK$3&gt;=$C87,IF(BK$3&lt;=$C87+$D87-1,VLOOKUP((BK$3-$C87+1)/$D87,Profile!$B$2:$C$250,2)*($E87-$G86),0),0)),0),0)</f>
        <v>0</v>
      </c>
      <c r="BM87" s="148">
        <f>IF(BM$3&gt;=$C87,IF(BM$3&lt;=$C87+$D87-1,VLOOKUP((BM$3-$C87+1)/$D87,Profile!$B$2:$C$250,2)*($E87-$G86)-(IF(BL$3&gt;=$C87,IF(BL$3&lt;=$C87+$D87-1,VLOOKUP((BL$3-$C87+1)/$D87,Profile!$B$2:$C$250,2)*($E87-$G86),0),0)),0),0)</f>
        <v>0</v>
      </c>
      <c r="BN87" s="148">
        <f>IF(BN$3&gt;=$C87,IF(BN$3&lt;=$C87+$D87-1,VLOOKUP((BN$3-$C87+1)/$D87,Profile!$B$2:$C$250,2)*($E87-$G86)-(IF(BM$3&gt;=$C87,IF(BM$3&lt;=$C87+$D87-1,VLOOKUP((BM$3-$C87+1)/$D87,Profile!$B$2:$C$250,2)*($E87-$G86),0),0)),0),0)</f>
        <v>0</v>
      </c>
      <c r="BO87" s="148">
        <f>IF(BO$3&gt;=$C87,IF(BO$3&lt;=$C87+$D87-1,VLOOKUP((BO$3-$C87+1)/$D87,Profile!$B$2:$C$250,2)*($E87-$G86)-(IF(BN$3&gt;=$C87,IF(BN$3&lt;=$C87+$D87-1,VLOOKUP((BN$3-$C87+1)/$D87,Profile!$B$2:$C$250,2)*($E87-$G86),0),0)),0),0)</f>
        <v>0</v>
      </c>
      <c r="BP87" s="148">
        <f>IF(BP$3&gt;=$C87,IF(BP$3&lt;=$C87+$D87-1,VLOOKUP((BP$3-$C87+1)/$D87,Profile!$B$2:$C$250,2)*($E87-$G86)-(IF(BO$3&gt;=$C87,IF(BO$3&lt;=$C87+$D87-1,VLOOKUP((BO$3-$C87+1)/$D87,Profile!$B$2:$C$250,2)*($E87-$G86),0),0)),0),0)</f>
        <v>0</v>
      </c>
      <c r="BQ87" s="148">
        <f>IF(BQ$3&gt;=$C87,IF(BQ$3&lt;=$C87+$D87-1,VLOOKUP((BQ$3-$C87+1)/$D87,Profile!$B$2:$C$250,2)*($E87-$G86)-(IF(BP$3&gt;=$C87,IF(BP$3&lt;=$C87+$D87-1,VLOOKUP((BP$3-$C87+1)/$D87,Profile!$B$2:$C$250,2)*($E87-$G86),0),0)),0),0)</f>
        <v>0</v>
      </c>
      <c r="BR87" s="148">
        <f>IF(BR$3&gt;=$C87,IF(BR$3&lt;=$C87+$D87-1,VLOOKUP((BR$3-$C87+1)/$D87,Profile!$B$2:$C$250,2)*($E87-$G86)-(IF(BQ$3&gt;=$C87,IF(BQ$3&lt;=$C87+$D87-1,VLOOKUP((BQ$3-$C87+1)/$D87,Profile!$B$2:$C$250,2)*($E87-$G86),0),0)),0),0)</f>
        <v>0</v>
      </c>
      <c r="BS87" s="148">
        <f>IF(BS$3&gt;=$C87,IF(BS$3&lt;=$C87+$D87-1,VLOOKUP((BS$3-$C87+1)/$D87,Profile!$B$2:$C$250,2)*($E87-$G86)-(IF(BR$3&gt;=$C87,IF(BR$3&lt;=$C87+$D87-1,VLOOKUP((BR$3-$C87+1)/$D87,Profile!$B$2:$C$250,2)*($E87-$G86),0),0)),0),0)</f>
        <v>0</v>
      </c>
      <c r="BT87" s="148">
        <f>IF(BT$3&gt;=$C87,IF(BT$3&lt;=$C87+$D87-1,VLOOKUP((BT$3-$C87+1)/$D87,Profile!$B$2:$C$250,2)*($E87-$G86)-(IF(BS$3&gt;=$C87,IF(BS$3&lt;=$C87+$D87-1,VLOOKUP((BS$3-$C87+1)/$D87,Profile!$B$2:$C$250,2)*($E87-$G86),0),0)),0),0)</f>
        <v>0</v>
      </c>
    </row>
    <row r="88" spans="1:72">
      <c r="A88" s="131"/>
      <c r="C88" s="131"/>
      <c r="D88" s="153"/>
      <c r="E88" s="149"/>
      <c r="F88" s="142" t="s">
        <v>31</v>
      </c>
      <c r="G88" s="148">
        <f>SUM(H88:GA88)</f>
        <v>0</v>
      </c>
      <c r="H88" s="148">
        <f t="shared" ref="H88:AM88" si="66">+H86+H87</f>
        <v>0</v>
      </c>
      <c r="I88" s="148">
        <f t="shared" si="66"/>
        <v>0</v>
      </c>
      <c r="J88" s="148">
        <f t="shared" si="66"/>
        <v>0</v>
      </c>
      <c r="K88" s="148">
        <f t="shared" si="66"/>
        <v>0</v>
      </c>
      <c r="L88" s="148">
        <f t="shared" si="66"/>
        <v>0</v>
      </c>
      <c r="M88" s="148">
        <f t="shared" si="66"/>
        <v>0</v>
      </c>
      <c r="N88" s="148">
        <f t="shared" si="66"/>
        <v>0</v>
      </c>
      <c r="O88" s="148">
        <f t="shared" si="66"/>
        <v>0</v>
      </c>
      <c r="P88" s="148">
        <f t="shared" si="66"/>
        <v>0</v>
      </c>
      <c r="Q88" s="148">
        <f t="shared" si="66"/>
        <v>0</v>
      </c>
      <c r="R88" s="148">
        <f t="shared" si="66"/>
        <v>0</v>
      </c>
      <c r="S88" s="148">
        <f t="shared" si="66"/>
        <v>0</v>
      </c>
      <c r="T88" s="148">
        <f t="shared" si="66"/>
        <v>0</v>
      </c>
      <c r="U88" s="148">
        <f t="shared" si="66"/>
        <v>0</v>
      </c>
      <c r="V88" s="148">
        <f t="shared" si="66"/>
        <v>0</v>
      </c>
      <c r="W88" s="148">
        <f t="shared" si="66"/>
        <v>0</v>
      </c>
      <c r="X88" s="148">
        <f t="shared" si="66"/>
        <v>0</v>
      </c>
      <c r="Y88" s="148">
        <f t="shared" si="66"/>
        <v>0</v>
      </c>
      <c r="Z88" s="148">
        <f t="shared" si="66"/>
        <v>0</v>
      </c>
      <c r="AA88" s="148">
        <f t="shared" si="66"/>
        <v>0</v>
      </c>
      <c r="AB88" s="148">
        <f t="shared" si="66"/>
        <v>0</v>
      </c>
      <c r="AC88" s="148">
        <f t="shared" si="66"/>
        <v>0</v>
      </c>
      <c r="AD88" s="148">
        <f t="shared" si="66"/>
        <v>0</v>
      </c>
      <c r="AE88" s="148">
        <f t="shared" si="66"/>
        <v>0</v>
      </c>
      <c r="AF88" s="148">
        <f t="shared" si="66"/>
        <v>0</v>
      </c>
      <c r="AG88" s="148">
        <f t="shared" si="66"/>
        <v>0</v>
      </c>
      <c r="AH88" s="148">
        <f t="shared" si="66"/>
        <v>0</v>
      </c>
      <c r="AI88" s="148">
        <f t="shared" si="66"/>
        <v>0</v>
      </c>
      <c r="AJ88" s="148">
        <f t="shared" si="66"/>
        <v>0</v>
      </c>
      <c r="AK88" s="148">
        <f t="shared" si="66"/>
        <v>0</v>
      </c>
      <c r="AL88" s="148">
        <f t="shared" si="66"/>
        <v>0</v>
      </c>
      <c r="AM88" s="148">
        <f t="shared" si="66"/>
        <v>0</v>
      </c>
      <c r="AN88" s="148">
        <f t="shared" ref="AN88:BS88" si="67">+AN86+AN87</f>
        <v>0</v>
      </c>
      <c r="AO88" s="148">
        <f t="shared" si="67"/>
        <v>0</v>
      </c>
      <c r="AP88" s="148">
        <f t="shared" si="67"/>
        <v>0</v>
      </c>
      <c r="AQ88" s="148">
        <f t="shared" si="67"/>
        <v>0</v>
      </c>
      <c r="AR88" s="148">
        <f t="shared" si="67"/>
        <v>0</v>
      </c>
      <c r="AS88" s="148">
        <f t="shared" si="67"/>
        <v>0</v>
      </c>
      <c r="AT88" s="148">
        <f t="shared" si="67"/>
        <v>0</v>
      </c>
      <c r="AU88" s="148">
        <f t="shared" si="67"/>
        <v>0</v>
      </c>
      <c r="AV88" s="148">
        <f t="shared" si="67"/>
        <v>0</v>
      </c>
      <c r="AW88" s="148">
        <f t="shared" si="67"/>
        <v>0</v>
      </c>
      <c r="AX88" s="148">
        <f t="shared" si="67"/>
        <v>0</v>
      </c>
      <c r="AY88" s="148">
        <f t="shared" si="67"/>
        <v>0</v>
      </c>
      <c r="AZ88" s="148">
        <f t="shared" si="67"/>
        <v>0</v>
      </c>
      <c r="BA88" s="148">
        <f t="shared" si="67"/>
        <v>0</v>
      </c>
      <c r="BB88" s="148">
        <f t="shared" si="67"/>
        <v>0</v>
      </c>
      <c r="BC88" s="148">
        <f t="shared" si="67"/>
        <v>0</v>
      </c>
      <c r="BD88" s="148">
        <f t="shared" si="67"/>
        <v>0</v>
      </c>
      <c r="BE88" s="148">
        <f t="shared" si="67"/>
        <v>0</v>
      </c>
      <c r="BF88" s="148">
        <f t="shared" si="67"/>
        <v>0</v>
      </c>
      <c r="BG88" s="148">
        <f t="shared" si="67"/>
        <v>0</v>
      </c>
      <c r="BH88" s="148">
        <f t="shared" si="67"/>
        <v>0</v>
      </c>
      <c r="BI88" s="148">
        <f t="shared" si="67"/>
        <v>0</v>
      </c>
      <c r="BJ88" s="148">
        <f t="shared" si="67"/>
        <v>0</v>
      </c>
      <c r="BK88" s="148">
        <f t="shared" si="67"/>
        <v>0</v>
      </c>
      <c r="BL88" s="148">
        <f t="shared" si="67"/>
        <v>0</v>
      </c>
      <c r="BM88" s="148">
        <f t="shared" si="67"/>
        <v>0</v>
      </c>
      <c r="BN88" s="148">
        <f t="shared" si="67"/>
        <v>0</v>
      </c>
      <c r="BO88" s="148">
        <f t="shared" si="67"/>
        <v>0</v>
      </c>
      <c r="BP88" s="148">
        <f t="shared" si="67"/>
        <v>0</v>
      </c>
      <c r="BQ88" s="148">
        <f t="shared" si="67"/>
        <v>0</v>
      </c>
      <c r="BR88" s="148">
        <f t="shared" si="67"/>
        <v>0</v>
      </c>
      <c r="BS88" s="148">
        <f t="shared" si="67"/>
        <v>0</v>
      </c>
      <c r="BT88" s="148">
        <f>+BT86+BT87</f>
        <v>0</v>
      </c>
    </row>
    <row r="89" spans="1:72">
      <c r="A89" s="131"/>
      <c r="C89" s="131"/>
      <c r="D89" s="149"/>
      <c r="F89" s="142" t="s">
        <v>36</v>
      </c>
      <c r="G89" s="148"/>
      <c r="H89" s="148">
        <f>+H88</f>
        <v>0</v>
      </c>
      <c r="I89" s="148">
        <f t="shared" ref="I89:AN89" si="68">+I88+H89</f>
        <v>0</v>
      </c>
      <c r="J89" s="148">
        <f t="shared" si="68"/>
        <v>0</v>
      </c>
      <c r="K89" s="148">
        <f t="shared" si="68"/>
        <v>0</v>
      </c>
      <c r="L89" s="148">
        <f t="shared" si="68"/>
        <v>0</v>
      </c>
      <c r="M89" s="148">
        <f t="shared" si="68"/>
        <v>0</v>
      </c>
      <c r="N89" s="148">
        <f t="shared" si="68"/>
        <v>0</v>
      </c>
      <c r="O89" s="148">
        <f t="shared" si="68"/>
        <v>0</v>
      </c>
      <c r="P89" s="148">
        <f t="shared" si="68"/>
        <v>0</v>
      </c>
      <c r="Q89" s="148">
        <f t="shared" si="68"/>
        <v>0</v>
      </c>
      <c r="R89" s="148">
        <f t="shared" si="68"/>
        <v>0</v>
      </c>
      <c r="S89" s="148">
        <f t="shared" si="68"/>
        <v>0</v>
      </c>
      <c r="T89" s="148">
        <f t="shared" si="68"/>
        <v>0</v>
      </c>
      <c r="U89" s="148">
        <f t="shared" si="68"/>
        <v>0</v>
      </c>
      <c r="V89" s="148">
        <f t="shared" si="68"/>
        <v>0</v>
      </c>
      <c r="W89" s="148">
        <f t="shared" si="68"/>
        <v>0</v>
      </c>
      <c r="X89" s="148">
        <f t="shared" si="68"/>
        <v>0</v>
      </c>
      <c r="Y89" s="148">
        <f t="shared" si="68"/>
        <v>0</v>
      </c>
      <c r="Z89" s="148">
        <f t="shared" si="68"/>
        <v>0</v>
      </c>
      <c r="AA89" s="148">
        <f t="shared" si="68"/>
        <v>0</v>
      </c>
      <c r="AB89" s="148">
        <f t="shared" si="68"/>
        <v>0</v>
      </c>
      <c r="AC89" s="148">
        <f t="shared" si="68"/>
        <v>0</v>
      </c>
      <c r="AD89" s="148">
        <f t="shared" si="68"/>
        <v>0</v>
      </c>
      <c r="AE89" s="148">
        <f t="shared" si="68"/>
        <v>0</v>
      </c>
      <c r="AF89" s="148">
        <f t="shared" si="68"/>
        <v>0</v>
      </c>
      <c r="AG89" s="148">
        <f t="shared" si="68"/>
        <v>0</v>
      </c>
      <c r="AH89" s="148">
        <f t="shared" si="68"/>
        <v>0</v>
      </c>
      <c r="AI89" s="148">
        <f t="shared" si="68"/>
        <v>0</v>
      </c>
      <c r="AJ89" s="148">
        <f t="shared" si="68"/>
        <v>0</v>
      </c>
      <c r="AK89" s="148">
        <f t="shared" si="68"/>
        <v>0</v>
      </c>
      <c r="AL89" s="148">
        <f t="shared" si="68"/>
        <v>0</v>
      </c>
      <c r="AM89" s="148">
        <f t="shared" si="68"/>
        <v>0</v>
      </c>
      <c r="AN89" s="148">
        <f t="shared" si="68"/>
        <v>0</v>
      </c>
      <c r="AO89" s="148">
        <f t="shared" ref="AO89:BT89" si="69">+AO88+AN89</f>
        <v>0</v>
      </c>
      <c r="AP89" s="148">
        <f t="shared" si="69"/>
        <v>0</v>
      </c>
      <c r="AQ89" s="148">
        <f t="shared" si="69"/>
        <v>0</v>
      </c>
      <c r="AR89" s="148">
        <f t="shared" si="69"/>
        <v>0</v>
      </c>
      <c r="AS89" s="148">
        <f t="shared" si="69"/>
        <v>0</v>
      </c>
      <c r="AT89" s="148">
        <f t="shared" si="69"/>
        <v>0</v>
      </c>
      <c r="AU89" s="148">
        <f t="shared" si="69"/>
        <v>0</v>
      </c>
      <c r="AV89" s="148">
        <f t="shared" si="69"/>
        <v>0</v>
      </c>
      <c r="AW89" s="148">
        <f t="shared" si="69"/>
        <v>0</v>
      </c>
      <c r="AX89" s="148">
        <f t="shared" si="69"/>
        <v>0</v>
      </c>
      <c r="AY89" s="148">
        <f t="shared" si="69"/>
        <v>0</v>
      </c>
      <c r="AZ89" s="148">
        <f t="shared" si="69"/>
        <v>0</v>
      </c>
      <c r="BA89" s="148">
        <f t="shared" si="69"/>
        <v>0</v>
      </c>
      <c r="BB89" s="148">
        <f t="shared" si="69"/>
        <v>0</v>
      </c>
      <c r="BC89" s="148">
        <f t="shared" si="69"/>
        <v>0</v>
      </c>
      <c r="BD89" s="148">
        <f t="shared" si="69"/>
        <v>0</v>
      </c>
      <c r="BE89" s="148">
        <f t="shared" si="69"/>
        <v>0</v>
      </c>
      <c r="BF89" s="148">
        <f t="shared" si="69"/>
        <v>0</v>
      </c>
      <c r="BG89" s="148">
        <f t="shared" si="69"/>
        <v>0</v>
      </c>
      <c r="BH89" s="148">
        <f t="shared" si="69"/>
        <v>0</v>
      </c>
      <c r="BI89" s="148">
        <f t="shared" si="69"/>
        <v>0</v>
      </c>
      <c r="BJ89" s="148">
        <f t="shared" si="69"/>
        <v>0</v>
      </c>
      <c r="BK89" s="148">
        <f t="shared" si="69"/>
        <v>0</v>
      </c>
      <c r="BL89" s="148">
        <f t="shared" si="69"/>
        <v>0</v>
      </c>
      <c r="BM89" s="148">
        <f t="shared" si="69"/>
        <v>0</v>
      </c>
      <c r="BN89" s="148">
        <f t="shared" si="69"/>
        <v>0</v>
      </c>
      <c r="BO89" s="148">
        <f t="shared" si="69"/>
        <v>0</v>
      </c>
      <c r="BP89" s="148">
        <f t="shared" si="69"/>
        <v>0</v>
      </c>
      <c r="BQ89" s="148">
        <f t="shared" si="69"/>
        <v>0</v>
      </c>
      <c r="BR89" s="148">
        <f t="shared" si="69"/>
        <v>0</v>
      </c>
      <c r="BS89" s="148">
        <f t="shared" si="69"/>
        <v>0</v>
      </c>
      <c r="BT89" s="148">
        <f t="shared" si="69"/>
        <v>0</v>
      </c>
    </row>
    <row r="90" spans="1:72" ht="1.9" customHeight="1">
      <c r="A90" s="131"/>
      <c r="C90" s="131"/>
      <c r="E90" s="149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</row>
    <row r="91" spans="1:72" ht="10.15" customHeight="1">
      <c r="A91" s="131">
        <v>18</v>
      </c>
      <c r="B91" s="155" t="s">
        <v>53</v>
      </c>
      <c r="C91" s="131"/>
      <c r="E91" s="149"/>
      <c r="F91" s="156" t="s">
        <v>34</v>
      </c>
      <c r="G91" s="148">
        <f>SUM(H91:GA91)</f>
        <v>0</v>
      </c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</row>
    <row r="92" spans="1:72">
      <c r="A92" s="131"/>
      <c r="C92" s="150"/>
      <c r="D92" s="151"/>
      <c r="E92" s="152"/>
      <c r="F92" s="142" t="s">
        <v>35</v>
      </c>
      <c r="G92" s="148">
        <f>SUM(H92:GA92)</f>
        <v>0</v>
      </c>
      <c r="H92" s="148">
        <f>IF(H$3&gt;=$C92,IF(H$3&lt;=$C92+$D92-1,VLOOKUP((H$3-$C92+1)/$D92,Profile!$B$2:$C$250,2)*($E92-$G91)-(IF(G$3&gt;=$C92,IF(G$3&lt;=$C92+$D92-1,VLOOKUP((G$3-$C92+1)/$D92,Profile!$B$2:$C$250,2)*($E92-$G91),0),0)),0),0)</f>
        <v>0</v>
      </c>
      <c r="I92" s="148">
        <f>IF(I$3&gt;=$C92,IF(I$3&lt;=$C92+$D92-1,VLOOKUP((I$3-$C92+1)/$D92,Profile!$B$2:$C$250,2)*($E92-$G91)-(IF(H$3&gt;=$C92,IF(H$3&lt;=$C92+$D92-1,VLOOKUP((H$3-$C92+1)/$D92,Profile!$B$2:$C$250,2)*($E92-$G91),0),0)),0),0)</f>
        <v>0</v>
      </c>
      <c r="J92" s="148">
        <f>IF(J$3&gt;=$C92,IF(J$3&lt;=$C92+$D92-1,VLOOKUP((J$3-$C92+1)/$D92,Profile!$B$2:$C$250,2)*($E92-$G91)-(IF(I$3&gt;=$C92,IF(I$3&lt;=$C92+$D92-1,VLOOKUP((I$3-$C92+1)/$D92,Profile!$B$2:$C$250,2)*($E92-$G91),0),0)),0),0)</f>
        <v>0</v>
      </c>
      <c r="K92" s="148">
        <f>IF(K$3&gt;=$C92,IF(K$3&lt;=$C92+$D92-1,VLOOKUP((K$3-$C92+1)/$D92,Profile!$B$2:$C$250,2)*($E92-$G91)-(IF(J$3&gt;=$C92,IF(J$3&lt;=$C92+$D92-1,VLOOKUP((J$3-$C92+1)/$D92,Profile!$B$2:$C$250,2)*($E92-$G91),0),0)),0),0)</f>
        <v>0</v>
      </c>
      <c r="L92" s="148">
        <f>IF(L$3&gt;=$C92,IF(L$3&lt;=$C92+$D92-1,VLOOKUP((L$3-$C92+1)/$D92,Profile!$B$2:$C$250,2)*($E92-$G91)-(IF(K$3&gt;=$C92,IF(K$3&lt;=$C92+$D92-1,VLOOKUP((K$3-$C92+1)/$D92,Profile!$B$2:$C$250,2)*($E92-$G91),0),0)),0),0)</f>
        <v>0</v>
      </c>
      <c r="M92" s="148">
        <f>IF(M$3&gt;=$C92,IF(M$3&lt;=$C92+$D92-1,VLOOKUP((M$3-$C92+1)/$D92,Profile!$B$2:$C$250,2)*($E92-$G91)-(IF(L$3&gt;=$C92,IF(L$3&lt;=$C92+$D92-1,VLOOKUP((L$3-$C92+1)/$D92,Profile!$B$2:$C$250,2)*($E92-$G91),0),0)),0),0)</f>
        <v>0</v>
      </c>
      <c r="N92" s="148">
        <f>IF(N$3&gt;=$C92,IF(N$3&lt;=$C92+$D92-1,VLOOKUP((N$3-$C92+1)/$D92,Profile!$B$2:$C$250,2)*($E92-$G91)-(IF(M$3&gt;=$C92,IF(M$3&lt;=$C92+$D92-1,VLOOKUP((M$3-$C92+1)/$D92,Profile!$B$2:$C$250,2)*($E92-$G91),0),0)),0),0)</f>
        <v>0</v>
      </c>
      <c r="O92" s="148">
        <f>IF(O$3&gt;=$C92,IF(O$3&lt;=$C92+$D92-1,VLOOKUP((O$3-$C92+1)/$D92,Profile!$B$2:$C$250,2)*($E92-$G91)-(IF(N$3&gt;=$C92,IF(N$3&lt;=$C92+$D92-1,VLOOKUP((N$3-$C92+1)/$D92,Profile!$B$2:$C$250,2)*($E92-$G91),0),0)),0),0)</f>
        <v>0</v>
      </c>
      <c r="P92" s="148">
        <f>IF(P$3&gt;=$C92,IF(P$3&lt;=$C92+$D92-1,VLOOKUP((P$3-$C92+1)/$D92,Profile!$B$2:$C$250,2)*($E92-$G91)-(IF(O$3&gt;=$C92,IF(O$3&lt;=$C92+$D92-1,VLOOKUP((O$3-$C92+1)/$D92,Profile!$B$2:$C$250,2)*($E92-$G91),0),0)),0),0)</f>
        <v>0</v>
      </c>
      <c r="Q92" s="148">
        <f>IF(Q$3&gt;=$C92,IF(Q$3&lt;=$C92+$D92-1,VLOOKUP((Q$3-$C92+1)/$D92,Profile!$B$2:$C$250,2)*($E92-$G91)-(IF(P$3&gt;=$C92,IF(P$3&lt;=$C92+$D92-1,VLOOKUP((P$3-$C92+1)/$D92,Profile!$B$2:$C$250,2)*($E92-$G91),0),0)),0),0)</f>
        <v>0</v>
      </c>
      <c r="R92" s="148">
        <f>IF(R$3&gt;=$C92,IF(R$3&lt;=$C92+$D92-1,VLOOKUP((R$3-$C92+1)/$D92,Profile!$B$2:$C$250,2)*($E92-$G91)-(IF(Q$3&gt;=$C92,IF(Q$3&lt;=$C92+$D92-1,VLOOKUP((Q$3-$C92+1)/$D92,Profile!$B$2:$C$250,2)*($E92-$G91),0),0)),0),0)</f>
        <v>0</v>
      </c>
      <c r="S92" s="148">
        <f>IF(S$3&gt;=$C92,IF(S$3&lt;=$C92+$D92-1,VLOOKUP((S$3-$C92+1)/$D92,Profile!$B$2:$C$250,2)*($E92-$G91)-(IF(R$3&gt;=$C92,IF(R$3&lt;=$C92+$D92-1,VLOOKUP((R$3-$C92+1)/$D92,Profile!$B$2:$C$250,2)*($E92-$G91),0),0)),0),0)</f>
        <v>0</v>
      </c>
      <c r="T92" s="148">
        <f>IF(T$3&gt;=$C92,IF(T$3&lt;=$C92+$D92-1,VLOOKUP((T$3-$C92+1)/$D92,Profile!$B$2:$C$250,2)*($E92-$G91)-(IF(S$3&gt;=$C92,IF(S$3&lt;=$C92+$D92-1,VLOOKUP((S$3-$C92+1)/$D92,Profile!$B$2:$C$250,2)*($E92-$G91),0),0)),0),0)</f>
        <v>0</v>
      </c>
      <c r="U92" s="148">
        <f>IF(U$3&gt;=$C92,IF(U$3&lt;=$C92+$D92-1,VLOOKUP((U$3-$C92+1)/$D92,Profile!$B$2:$C$250,2)*($E92-$G91)-(IF(T$3&gt;=$C92,IF(T$3&lt;=$C92+$D92-1,VLOOKUP((T$3-$C92+1)/$D92,Profile!$B$2:$C$250,2)*($E92-$G91),0),0)),0),0)</f>
        <v>0</v>
      </c>
      <c r="V92" s="148">
        <f>IF(V$3&gt;=$C92,IF(V$3&lt;=$C92+$D92-1,VLOOKUP((V$3-$C92+1)/$D92,Profile!$B$2:$C$250,2)*($E92-$G91)-(IF(U$3&gt;=$C92,IF(U$3&lt;=$C92+$D92-1,VLOOKUP((U$3-$C92+1)/$D92,Profile!$B$2:$C$250,2)*($E92-$G91),0),0)),0),0)</f>
        <v>0</v>
      </c>
      <c r="W92" s="148">
        <f>IF(W$3&gt;=$C92,IF(W$3&lt;=$C92+$D92-1,VLOOKUP((W$3-$C92+1)/$D92,Profile!$B$2:$C$250,2)*($E92-$G91)-(IF(V$3&gt;=$C92,IF(V$3&lt;=$C92+$D92-1,VLOOKUP((V$3-$C92+1)/$D92,Profile!$B$2:$C$250,2)*($E92-$G91),0),0)),0),0)</f>
        <v>0</v>
      </c>
      <c r="X92" s="148">
        <f>IF(X$3&gt;=$C92,IF(X$3&lt;=$C92+$D92-1,VLOOKUP((X$3-$C92+1)/$D92,Profile!$B$2:$C$250,2)*($E92-$G91)-(IF(W$3&gt;=$C92,IF(W$3&lt;=$C92+$D92-1,VLOOKUP((W$3-$C92+1)/$D92,Profile!$B$2:$C$250,2)*($E92-$G91),0),0)),0),0)</f>
        <v>0</v>
      </c>
      <c r="Y92" s="148">
        <f>IF(Y$3&gt;=$C92,IF(Y$3&lt;=$C92+$D92-1,VLOOKUP((Y$3-$C92+1)/$D92,Profile!$B$2:$C$250,2)*($E92-$G91)-(IF(X$3&gt;=$C92,IF(X$3&lt;=$C92+$D92-1,VLOOKUP((X$3-$C92+1)/$D92,Profile!$B$2:$C$250,2)*($E92-$G91),0),0)),0),0)</f>
        <v>0</v>
      </c>
      <c r="Z92" s="148">
        <f>IF(Z$3&gt;=$C92,IF(Z$3&lt;=$C92+$D92-1,VLOOKUP((Z$3-$C92+1)/$D92,Profile!$B$2:$C$250,2)*($E92-$G91)-(IF(Y$3&gt;=$C92,IF(Y$3&lt;=$C92+$D92-1,VLOOKUP((Y$3-$C92+1)/$D92,Profile!$B$2:$C$250,2)*($E92-$G91),0),0)),0),0)</f>
        <v>0</v>
      </c>
      <c r="AA92" s="148">
        <f>IF(AA$3&gt;=$C92,IF(AA$3&lt;=$C92+$D92-1,VLOOKUP((AA$3-$C92+1)/$D92,Profile!$B$2:$C$250,2)*($E92-$G91)-(IF(Z$3&gt;=$C92,IF(Z$3&lt;=$C92+$D92-1,VLOOKUP((Z$3-$C92+1)/$D92,Profile!$B$2:$C$250,2)*($E92-$G91),0),0)),0),0)</f>
        <v>0</v>
      </c>
      <c r="AB92" s="148">
        <f>IF(AB$3&gt;=$C92,IF(AB$3&lt;=$C92+$D92-1,VLOOKUP((AB$3-$C92+1)/$D92,Profile!$B$2:$C$250,2)*($E92-$G91)-(IF(AA$3&gt;=$C92,IF(AA$3&lt;=$C92+$D92-1,VLOOKUP((AA$3-$C92+1)/$D92,Profile!$B$2:$C$250,2)*($E92-$G91),0),0)),0),0)</f>
        <v>0</v>
      </c>
      <c r="AC92" s="148">
        <f>IF(AC$3&gt;=$C92,IF(AC$3&lt;=$C92+$D92-1,VLOOKUP((AC$3-$C92+1)/$D92,Profile!$B$2:$C$250,2)*($E92-$G91)-(IF(AB$3&gt;=$C92,IF(AB$3&lt;=$C92+$D92-1,VLOOKUP((AB$3-$C92+1)/$D92,Profile!$B$2:$C$250,2)*($E92-$G91),0),0)),0),0)</f>
        <v>0</v>
      </c>
      <c r="AD92" s="148">
        <f>IF(AD$3&gt;=$C92,IF(AD$3&lt;=$C92+$D92-1,VLOOKUP((AD$3-$C92+1)/$D92,Profile!$B$2:$C$250,2)*($E92-$G91)-(IF(AC$3&gt;=$C92,IF(AC$3&lt;=$C92+$D92-1,VLOOKUP((AC$3-$C92+1)/$D92,Profile!$B$2:$C$250,2)*($E92-$G91),0),0)),0),0)</f>
        <v>0</v>
      </c>
      <c r="AE92" s="148">
        <f>IF(AE$3&gt;=$C92,IF(AE$3&lt;=$C92+$D92-1,VLOOKUP((AE$3-$C92+1)/$D92,Profile!$B$2:$C$250,2)*($E92-$G91)-(IF(AD$3&gt;=$C92,IF(AD$3&lt;=$C92+$D92-1,VLOOKUP((AD$3-$C92+1)/$D92,Profile!$B$2:$C$250,2)*($E92-$G91),0),0)),0),0)</f>
        <v>0</v>
      </c>
      <c r="AF92" s="148">
        <f>IF(AF$3&gt;=$C92,IF(AF$3&lt;=$C92+$D92-1,VLOOKUP((AF$3-$C92+1)/$D92,Profile!$B$2:$C$250,2)*($E92-$G91)-(IF(AE$3&gt;=$C92,IF(AE$3&lt;=$C92+$D92-1,VLOOKUP((AE$3-$C92+1)/$D92,Profile!$B$2:$C$250,2)*($E92-$G91),0),0)),0),0)</f>
        <v>0</v>
      </c>
      <c r="AG92" s="148">
        <f>IF(AG$3&gt;=$C92,IF(AG$3&lt;=$C92+$D92-1,VLOOKUP((AG$3-$C92+1)/$D92,Profile!$B$2:$C$250,2)*($E92-$G91)-(IF(AF$3&gt;=$C92,IF(AF$3&lt;=$C92+$D92-1,VLOOKUP((AF$3-$C92+1)/$D92,Profile!$B$2:$C$250,2)*($E92-$G91),0),0)),0),0)</f>
        <v>0</v>
      </c>
      <c r="AH92" s="148">
        <f>IF(AH$3&gt;=$C92,IF(AH$3&lt;=$C92+$D92-1,VLOOKUP((AH$3-$C92+1)/$D92,Profile!$B$2:$C$250,2)*($E92-$G91)-(IF(AG$3&gt;=$C92,IF(AG$3&lt;=$C92+$D92-1,VLOOKUP((AG$3-$C92+1)/$D92,Profile!$B$2:$C$250,2)*($E92-$G91),0),0)),0),0)</f>
        <v>0</v>
      </c>
      <c r="AI92" s="148">
        <f>IF(AI$3&gt;=$C92,IF(AI$3&lt;=$C92+$D92-1,VLOOKUP((AI$3-$C92+1)/$D92,Profile!$B$2:$C$250,2)*($E92-$G91)-(IF(AH$3&gt;=$C92,IF(AH$3&lt;=$C92+$D92-1,VLOOKUP((AH$3-$C92+1)/$D92,Profile!$B$2:$C$250,2)*($E92-$G91),0),0)),0),0)</f>
        <v>0</v>
      </c>
      <c r="AJ92" s="148">
        <f>IF(AJ$3&gt;=$C92,IF(AJ$3&lt;=$C92+$D92-1,VLOOKUP((AJ$3-$C92+1)/$D92,Profile!$B$2:$C$250,2)*($E92-$G91)-(IF(AI$3&gt;=$C92,IF(AI$3&lt;=$C92+$D92-1,VLOOKUP((AI$3-$C92+1)/$D92,Profile!$B$2:$C$250,2)*($E92-$G91),0),0)),0),0)</f>
        <v>0</v>
      </c>
      <c r="AK92" s="148">
        <f>IF(AK$3&gt;=$C92,IF(AK$3&lt;=$C92+$D92-1,VLOOKUP((AK$3-$C92+1)/$D92,Profile!$B$2:$C$250,2)*($E92-$G91)-(IF(AJ$3&gt;=$C92,IF(AJ$3&lt;=$C92+$D92-1,VLOOKUP((AJ$3-$C92+1)/$D92,Profile!$B$2:$C$250,2)*($E92-$G91),0),0)),0),0)</f>
        <v>0</v>
      </c>
      <c r="AL92" s="148">
        <f>IF(AL$3&gt;=$C92,IF(AL$3&lt;=$C92+$D92-1,VLOOKUP((AL$3-$C92+1)/$D92,Profile!$B$2:$C$250,2)*($E92-$G91)-(IF(AK$3&gt;=$C92,IF(AK$3&lt;=$C92+$D92-1,VLOOKUP((AK$3-$C92+1)/$D92,Profile!$B$2:$C$250,2)*($E92-$G91),0),0)),0),0)</f>
        <v>0</v>
      </c>
      <c r="AM92" s="148">
        <f>IF(AM$3&gt;=$C92,IF(AM$3&lt;=$C92+$D92-1,VLOOKUP((AM$3-$C92+1)/$D92,Profile!$B$2:$C$250,2)*($E92-$G91)-(IF(AL$3&gt;=$C92,IF(AL$3&lt;=$C92+$D92-1,VLOOKUP((AL$3-$C92+1)/$D92,Profile!$B$2:$C$250,2)*($E92-$G91),0),0)),0),0)</f>
        <v>0</v>
      </c>
      <c r="AN92" s="148">
        <f>IF(AN$3&gt;=$C92,IF(AN$3&lt;=$C92+$D92-1,VLOOKUP((AN$3-$C92+1)/$D92,Profile!$B$2:$C$250,2)*($E92-$G91)-(IF(AM$3&gt;=$C92,IF(AM$3&lt;=$C92+$D92-1,VLOOKUP((AM$3-$C92+1)/$D92,Profile!$B$2:$C$250,2)*($E92-$G91),0),0)),0),0)</f>
        <v>0</v>
      </c>
      <c r="AO92" s="148">
        <f>IF(AO$3&gt;=$C92,IF(AO$3&lt;=$C92+$D92-1,VLOOKUP((AO$3-$C92+1)/$D92,Profile!$B$2:$C$250,2)*($E92-$G91)-(IF(AN$3&gt;=$C92,IF(AN$3&lt;=$C92+$D92-1,VLOOKUP((AN$3-$C92+1)/$D92,Profile!$B$2:$C$250,2)*($E92-$G91),0),0)),0),0)</f>
        <v>0</v>
      </c>
      <c r="AP92" s="148">
        <f>IF(AP$3&gt;=$C92,IF(AP$3&lt;=$C92+$D92-1,VLOOKUP((AP$3-$C92+1)/$D92,Profile!$B$2:$C$250,2)*($E92-$G91)-(IF(AO$3&gt;=$C92,IF(AO$3&lt;=$C92+$D92-1,VLOOKUP((AO$3-$C92+1)/$D92,Profile!$B$2:$C$250,2)*($E92-$G91),0),0)),0),0)</f>
        <v>0</v>
      </c>
      <c r="AQ92" s="148">
        <f>IF(AQ$3&gt;=$C92,IF(AQ$3&lt;=$C92+$D92-1,VLOOKUP((AQ$3-$C92+1)/$D92,Profile!$B$2:$C$250,2)*($E92-$G91)-(IF(AP$3&gt;=$C92,IF(AP$3&lt;=$C92+$D92-1,VLOOKUP((AP$3-$C92+1)/$D92,Profile!$B$2:$C$250,2)*($E92-$G91),0),0)),0),0)</f>
        <v>0</v>
      </c>
      <c r="AR92" s="148">
        <f>IF(AR$3&gt;=$C92,IF(AR$3&lt;=$C92+$D92-1,VLOOKUP((AR$3-$C92+1)/$D92,Profile!$B$2:$C$250,2)*($E92-$G91)-(IF(AQ$3&gt;=$C92,IF(AQ$3&lt;=$C92+$D92-1,VLOOKUP((AQ$3-$C92+1)/$D92,Profile!$B$2:$C$250,2)*($E92-$G91),0),0)),0),0)</f>
        <v>0</v>
      </c>
      <c r="AS92" s="148">
        <f>IF(AS$3&gt;=$C92,IF(AS$3&lt;=$C92+$D92-1,VLOOKUP((AS$3-$C92+1)/$D92,Profile!$B$2:$C$250,2)*($E92-$G91)-(IF(AR$3&gt;=$C92,IF(AR$3&lt;=$C92+$D92-1,VLOOKUP((AR$3-$C92+1)/$D92,Profile!$B$2:$C$250,2)*($E92-$G91),0),0)),0),0)</f>
        <v>0</v>
      </c>
      <c r="AT92" s="148">
        <f>IF(AT$3&gt;=$C92,IF(AT$3&lt;=$C92+$D92-1,VLOOKUP((AT$3-$C92+1)/$D92,Profile!$B$2:$C$250,2)*($E92-$G91)-(IF(AS$3&gt;=$C92,IF(AS$3&lt;=$C92+$D92-1,VLOOKUP((AS$3-$C92+1)/$D92,Profile!$B$2:$C$250,2)*($E92-$G91),0),0)),0),0)</f>
        <v>0</v>
      </c>
      <c r="AU92" s="148">
        <f>IF(AU$3&gt;=$C92,IF(AU$3&lt;=$C92+$D92-1,VLOOKUP((AU$3-$C92+1)/$D92,Profile!$B$2:$C$250,2)*($E92-$G91)-(IF(AT$3&gt;=$C92,IF(AT$3&lt;=$C92+$D92-1,VLOOKUP((AT$3-$C92+1)/$D92,Profile!$B$2:$C$250,2)*($E92-$G91),0),0)),0),0)</f>
        <v>0</v>
      </c>
      <c r="AV92" s="148">
        <f>IF(AV$3&gt;=$C92,IF(AV$3&lt;=$C92+$D92-1,VLOOKUP((AV$3-$C92+1)/$D92,Profile!$B$2:$C$250,2)*($E92-$G91)-(IF(AU$3&gt;=$C92,IF(AU$3&lt;=$C92+$D92-1,VLOOKUP((AU$3-$C92+1)/$D92,Profile!$B$2:$C$250,2)*($E92-$G91),0),0)),0),0)</f>
        <v>0</v>
      </c>
      <c r="AW92" s="148">
        <f>IF(AW$3&gt;=$C92,IF(AW$3&lt;=$C92+$D92-1,VLOOKUP((AW$3-$C92+1)/$D92,Profile!$B$2:$C$250,2)*($E92-$G91)-(IF(AV$3&gt;=$C92,IF(AV$3&lt;=$C92+$D92-1,VLOOKUP((AV$3-$C92+1)/$D92,Profile!$B$2:$C$250,2)*($E92-$G91),0),0)),0),0)</f>
        <v>0</v>
      </c>
      <c r="AX92" s="148">
        <f>IF(AX$3&gt;=$C92,IF(AX$3&lt;=$C92+$D92-1,VLOOKUP((AX$3-$C92+1)/$D92,Profile!$B$2:$C$250,2)*($E92-$G91)-(IF(AW$3&gt;=$C92,IF(AW$3&lt;=$C92+$D92-1,VLOOKUP((AW$3-$C92+1)/$D92,Profile!$B$2:$C$250,2)*($E92-$G91),0),0)),0),0)</f>
        <v>0</v>
      </c>
      <c r="AY92" s="148">
        <f>IF(AY$3&gt;=$C92,IF(AY$3&lt;=$C92+$D92-1,VLOOKUP((AY$3-$C92+1)/$D92,Profile!$B$2:$C$250,2)*($E92-$G91)-(IF(AX$3&gt;=$C92,IF(AX$3&lt;=$C92+$D92-1,VLOOKUP((AX$3-$C92+1)/$D92,Profile!$B$2:$C$250,2)*($E92-$G91),0),0)),0),0)</f>
        <v>0</v>
      </c>
      <c r="AZ92" s="148">
        <f>IF(AZ$3&gt;=$C92,IF(AZ$3&lt;=$C92+$D92-1,VLOOKUP((AZ$3-$C92+1)/$D92,Profile!$B$2:$C$250,2)*($E92-$G91)-(IF(AY$3&gt;=$C92,IF(AY$3&lt;=$C92+$D92-1,VLOOKUP((AY$3-$C92+1)/$D92,Profile!$B$2:$C$250,2)*($E92-$G91),0),0)),0),0)</f>
        <v>0</v>
      </c>
      <c r="BA92" s="148">
        <f>IF(BA$3&gt;=$C92,IF(BA$3&lt;=$C92+$D92-1,VLOOKUP((BA$3-$C92+1)/$D92,Profile!$B$2:$C$250,2)*($E92-$G91)-(IF(AZ$3&gt;=$C92,IF(AZ$3&lt;=$C92+$D92-1,VLOOKUP((AZ$3-$C92+1)/$D92,Profile!$B$2:$C$250,2)*($E92-$G91),0),0)),0),0)</f>
        <v>0</v>
      </c>
      <c r="BB92" s="148">
        <f>IF(BB$3&gt;=$C92,IF(BB$3&lt;=$C92+$D92-1,VLOOKUP((BB$3-$C92+1)/$D92,Profile!$B$2:$C$250,2)*($E92-$G91)-(IF(BA$3&gt;=$C92,IF(BA$3&lt;=$C92+$D92-1,VLOOKUP((BA$3-$C92+1)/$D92,Profile!$B$2:$C$250,2)*($E92-$G91),0),0)),0),0)</f>
        <v>0</v>
      </c>
      <c r="BC92" s="148">
        <f>IF(BC$3&gt;=$C92,IF(BC$3&lt;=$C92+$D92-1,VLOOKUP((BC$3-$C92+1)/$D92,Profile!$B$2:$C$250,2)*($E92-$G91)-(IF(BB$3&gt;=$C92,IF(BB$3&lt;=$C92+$D92-1,VLOOKUP((BB$3-$C92+1)/$D92,Profile!$B$2:$C$250,2)*($E92-$G91),0),0)),0),0)</f>
        <v>0</v>
      </c>
      <c r="BD92" s="148">
        <f>IF(BD$3&gt;=$C92,IF(BD$3&lt;=$C92+$D92-1,VLOOKUP((BD$3-$C92+1)/$D92,Profile!$B$2:$C$250,2)*($E92-$G91)-(IF(BC$3&gt;=$C92,IF(BC$3&lt;=$C92+$D92-1,VLOOKUP((BC$3-$C92+1)/$D92,Profile!$B$2:$C$250,2)*($E92-$G91),0),0)),0),0)</f>
        <v>0</v>
      </c>
      <c r="BE92" s="148">
        <f>IF(BE$3&gt;=$C92,IF(BE$3&lt;=$C92+$D92-1,VLOOKUP((BE$3-$C92+1)/$D92,Profile!$B$2:$C$250,2)*($E92-$G91)-(IF(BD$3&gt;=$C92,IF(BD$3&lt;=$C92+$D92-1,VLOOKUP((BD$3-$C92+1)/$D92,Profile!$B$2:$C$250,2)*($E92-$G91),0),0)),0),0)</f>
        <v>0</v>
      </c>
      <c r="BF92" s="148">
        <f>IF(BF$3&gt;=$C92,IF(BF$3&lt;=$C92+$D92-1,VLOOKUP((BF$3-$C92+1)/$D92,Profile!$B$2:$C$250,2)*($E92-$G91)-(IF(BE$3&gt;=$C92,IF(BE$3&lt;=$C92+$D92-1,VLOOKUP((BE$3-$C92+1)/$D92,Profile!$B$2:$C$250,2)*($E92-$G91),0),0)),0),0)</f>
        <v>0</v>
      </c>
      <c r="BG92" s="148">
        <f>IF(BG$3&gt;=$C92,IF(BG$3&lt;=$C92+$D92-1,VLOOKUP((BG$3-$C92+1)/$D92,Profile!$B$2:$C$250,2)*($E92-$G91)-(IF(BF$3&gt;=$C92,IF(BF$3&lt;=$C92+$D92-1,VLOOKUP((BF$3-$C92+1)/$D92,Profile!$B$2:$C$250,2)*($E92-$G91),0),0)),0),0)</f>
        <v>0</v>
      </c>
      <c r="BH92" s="148">
        <f>IF(BH$3&gt;=$C92,IF(BH$3&lt;=$C92+$D92-1,VLOOKUP((BH$3-$C92+1)/$D92,Profile!$B$2:$C$250,2)*($E92-$G91)-(IF(BG$3&gt;=$C92,IF(BG$3&lt;=$C92+$D92-1,VLOOKUP((BG$3-$C92+1)/$D92,Profile!$B$2:$C$250,2)*($E92-$G91),0),0)),0),0)</f>
        <v>0</v>
      </c>
      <c r="BI92" s="148">
        <f>IF(BI$3&gt;=$C92,IF(BI$3&lt;=$C92+$D92-1,VLOOKUP((BI$3-$C92+1)/$D92,Profile!$B$2:$C$250,2)*($E92-$G91)-(IF(BH$3&gt;=$C92,IF(BH$3&lt;=$C92+$D92-1,VLOOKUP((BH$3-$C92+1)/$D92,Profile!$B$2:$C$250,2)*($E92-$G91),0),0)),0),0)</f>
        <v>0</v>
      </c>
      <c r="BJ92" s="148">
        <f>IF(BJ$3&gt;=$C92,IF(BJ$3&lt;=$C92+$D92-1,VLOOKUP((BJ$3-$C92+1)/$D92,Profile!$B$2:$C$250,2)*($E92-$G91)-(IF(BI$3&gt;=$C92,IF(BI$3&lt;=$C92+$D92-1,VLOOKUP((BI$3-$C92+1)/$D92,Profile!$B$2:$C$250,2)*($E92-$G91),0),0)),0),0)</f>
        <v>0</v>
      </c>
      <c r="BK92" s="148">
        <f>IF(BK$3&gt;=$C92,IF(BK$3&lt;=$C92+$D92-1,VLOOKUP((BK$3-$C92+1)/$D92,Profile!$B$2:$C$250,2)*($E92-$G91)-(IF(BJ$3&gt;=$C92,IF(BJ$3&lt;=$C92+$D92-1,VLOOKUP((BJ$3-$C92+1)/$D92,Profile!$B$2:$C$250,2)*($E92-$G91),0),0)),0),0)</f>
        <v>0</v>
      </c>
      <c r="BL92" s="148">
        <f>IF(BL$3&gt;=$C92,IF(BL$3&lt;=$C92+$D92-1,VLOOKUP((BL$3-$C92+1)/$D92,Profile!$B$2:$C$250,2)*($E92-$G91)-(IF(BK$3&gt;=$C92,IF(BK$3&lt;=$C92+$D92-1,VLOOKUP((BK$3-$C92+1)/$D92,Profile!$B$2:$C$250,2)*($E92-$G91),0),0)),0),0)</f>
        <v>0</v>
      </c>
      <c r="BM92" s="148">
        <f>IF(BM$3&gt;=$C92,IF(BM$3&lt;=$C92+$D92-1,VLOOKUP((BM$3-$C92+1)/$D92,Profile!$B$2:$C$250,2)*($E92-$G91)-(IF(BL$3&gt;=$C92,IF(BL$3&lt;=$C92+$D92-1,VLOOKUP((BL$3-$C92+1)/$D92,Profile!$B$2:$C$250,2)*($E92-$G91),0),0)),0),0)</f>
        <v>0</v>
      </c>
      <c r="BN92" s="148">
        <f>IF(BN$3&gt;=$C92,IF(BN$3&lt;=$C92+$D92-1,VLOOKUP((BN$3-$C92+1)/$D92,Profile!$B$2:$C$250,2)*($E92-$G91)-(IF(BM$3&gt;=$C92,IF(BM$3&lt;=$C92+$D92-1,VLOOKUP((BM$3-$C92+1)/$D92,Profile!$B$2:$C$250,2)*($E92-$G91),0),0)),0),0)</f>
        <v>0</v>
      </c>
      <c r="BO92" s="148">
        <f>IF(BO$3&gt;=$C92,IF(BO$3&lt;=$C92+$D92-1,VLOOKUP((BO$3-$C92+1)/$D92,Profile!$B$2:$C$250,2)*($E92-$G91)-(IF(BN$3&gt;=$C92,IF(BN$3&lt;=$C92+$D92-1,VLOOKUP((BN$3-$C92+1)/$D92,Profile!$B$2:$C$250,2)*($E92-$G91),0),0)),0),0)</f>
        <v>0</v>
      </c>
      <c r="BP92" s="148">
        <f>IF(BP$3&gt;=$C92,IF(BP$3&lt;=$C92+$D92-1,VLOOKUP((BP$3-$C92+1)/$D92,Profile!$B$2:$C$250,2)*($E92-$G91)-(IF(BO$3&gt;=$C92,IF(BO$3&lt;=$C92+$D92-1,VLOOKUP((BO$3-$C92+1)/$D92,Profile!$B$2:$C$250,2)*($E92-$G91),0),0)),0),0)</f>
        <v>0</v>
      </c>
      <c r="BQ92" s="148">
        <f>IF(BQ$3&gt;=$C92,IF(BQ$3&lt;=$C92+$D92-1,VLOOKUP((BQ$3-$C92+1)/$D92,Profile!$B$2:$C$250,2)*($E92-$G91)-(IF(BP$3&gt;=$C92,IF(BP$3&lt;=$C92+$D92-1,VLOOKUP((BP$3-$C92+1)/$D92,Profile!$B$2:$C$250,2)*($E92-$G91),0),0)),0),0)</f>
        <v>0</v>
      </c>
      <c r="BR92" s="148">
        <f>IF(BR$3&gt;=$C92,IF(BR$3&lt;=$C92+$D92-1,VLOOKUP((BR$3-$C92+1)/$D92,Profile!$B$2:$C$250,2)*($E92-$G91)-(IF(BQ$3&gt;=$C92,IF(BQ$3&lt;=$C92+$D92-1,VLOOKUP((BQ$3-$C92+1)/$D92,Profile!$B$2:$C$250,2)*($E92-$G91),0),0)),0),0)</f>
        <v>0</v>
      </c>
      <c r="BS92" s="148">
        <f>IF(BS$3&gt;=$C92,IF(BS$3&lt;=$C92+$D92-1,VLOOKUP((BS$3-$C92+1)/$D92,Profile!$B$2:$C$250,2)*($E92-$G91)-(IF(BR$3&gt;=$C92,IF(BR$3&lt;=$C92+$D92-1,VLOOKUP((BR$3-$C92+1)/$D92,Profile!$B$2:$C$250,2)*($E92-$G91),0),0)),0),0)</f>
        <v>0</v>
      </c>
      <c r="BT92" s="148">
        <f>IF(BT$3&gt;=$C92,IF(BT$3&lt;=$C92+$D92-1,VLOOKUP((BT$3-$C92+1)/$D92,Profile!$B$2:$C$250,2)*($E92-$G91)-(IF(BS$3&gt;=$C92,IF(BS$3&lt;=$C92+$D92-1,VLOOKUP((BS$3-$C92+1)/$D92,Profile!$B$2:$C$250,2)*($E92-$G91),0),0)),0),0)</f>
        <v>0</v>
      </c>
    </row>
    <row r="93" spans="1:72" ht="10.15" customHeight="1">
      <c r="A93" s="131"/>
      <c r="C93" s="131"/>
      <c r="D93" s="153"/>
      <c r="E93" s="149"/>
      <c r="F93" s="142" t="s">
        <v>31</v>
      </c>
      <c r="G93" s="148">
        <f>SUM(H93:GA93)</f>
        <v>0</v>
      </c>
      <c r="H93" s="148">
        <f t="shared" ref="H93:AM93" si="70">+H91+H92</f>
        <v>0</v>
      </c>
      <c r="I93" s="148">
        <f t="shared" si="70"/>
        <v>0</v>
      </c>
      <c r="J93" s="148">
        <f t="shared" si="70"/>
        <v>0</v>
      </c>
      <c r="K93" s="148">
        <f t="shared" si="70"/>
        <v>0</v>
      </c>
      <c r="L93" s="148">
        <f t="shared" si="70"/>
        <v>0</v>
      </c>
      <c r="M93" s="148">
        <f t="shared" si="70"/>
        <v>0</v>
      </c>
      <c r="N93" s="148">
        <f t="shared" si="70"/>
        <v>0</v>
      </c>
      <c r="O93" s="148">
        <f t="shared" si="70"/>
        <v>0</v>
      </c>
      <c r="P93" s="148">
        <f t="shared" si="70"/>
        <v>0</v>
      </c>
      <c r="Q93" s="148">
        <f t="shared" si="70"/>
        <v>0</v>
      </c>
      <c r="R93" s="148">
        <f t="shared" si="70"/>
        <v>0</v>
      </c>
      <c r="S93" s="148">
        <f t="shared" si="70"/>
        <v>0</v>
      </c>
      <c r="T93" s="148">
        <f t="shared" si="70"/>
        <v>0</v>
      </c>
      <c r="U93" s="148">
        <f t="shared" si="70"/>
        <v>0</v>
      </c>
      <c r="V93" s="148">
        <f t="shared" si="70"/>
        <v>0</v>
      </c>
      <c r="W93" s="148">
        <f t="shared" si="70"/>
        <v>0</v>
      </c>
      <c r="X93" s="148">
        <f t="shared" si="70"/>
        <v>0</v>
      </c>
      <c r="Y93" s="148">
        <f t="shared" si="70"/>
        <v>0</v>
      </c>
      <c r="Z93" s="148">
        <f t="shared" si="70"/>
        <v>0</v>
      </c>
      <c r="AA93" s="148">
        <f t="shared" si="70"/>
        <v>0</v>
      </c>
      <c r="AB93" s="148">
        <f t="shared" si="70"/>
        <v>0</v>
      </c>
      <c r="AC93" s="148">
        <f t="shared" si="70"/>
        <v>0</v>
      </c>
      <c r="AD93" s="148">
        <f t="shared" si="70"/>
        <v>0</v>
      </c>
      <c r="AE93" s="148">
        <f t="shared" si="70"/>
        <v>0</v>
      </c>
      <c r="AF93" s="148">
        <f t="shared" si="70"/>
        <v>0</v>
      </c>
      <c r="AG93" s="148">
        <f t="shared" si="70"/>
        <v>0</v>
      </c>
      <c r="AH93" s="148">
        <f t="shared" si="70"/>
        <v>0</v>
      </c>
      <c r="AI93" s="148">
        <f t="shared" si="70"/>
        <v>0</v>
      </c>
      <c r="AJ93" s="148">
        <f t="shared" si="70"/>
        <v>0</v>
      </c>
      <c r="AK93" s="148">
        <f t="shared" si="70"/>
        <v>0</v>
      </c>
      <c r="AL93" s="148">
        <f t="shared" si="70"/>
        <v>0</v>
      </c>
      <c r="AM93" s="148">
        <f t="shared" si="70"/>
        <v>0</v>
      </c>
      <c r="AN93" s="148">
        <f t="shared" ref="AN93:BS93" si="71">+AN91+AN92</f>
        <v>0</v>
      </c>
      <c r="AO93" s="148">
        <f t="shared" si="71"/>
        <v>0</v>
      </c>
      <c r="AP93" s="148">
        <f t="shared" si="71"/>
        <v>0</v>
      </c>
      <c r="AQ93" s="148">
        <f t="shared" si="71"/>
        <v>0</v>
      </c>
      <c r="AR93" s="148">
        <f t="shared" si="71"/>
        <v>0</v>
      </c>
      <c r="AS93" s="148">
        <f t="shared" si="71"/>
        <v>0</v>
      </c>
      <c r="AT93" s="148">
        <f t="shared" si="71"/>
        <v>0</v>
      </c>
      <c r="AU93" s="148">
        <f t="shared" si="71"/>
        <v>0</v>
      </c>
      <c r="AV93" s="148">
        <f t="shared" si="71"/>
        <v>0</v>
      </c>
      <c r="AW93" s="148">
        <f t="shared" si="71"/>
        <v>0</v>
      </c>
      <c r="AX93" s="148">
        <f t="shared" si="71"/>
        <v>0</v>
      </c>
      <c r="AY93" s="148">
        <f t="shared" si="71"/>
        <v>0</v>
      </c>
      <c r="AZ93" s="148">
        <f t="shared" si="71"/>
        <v>0</v>
      </c>
      <c r="BA93" s="148">
        <f t="shared" si="71"/>
        <v>0</v>
      </c>
      <c r="BB93" s="148">
        <f t="shared" si="71"/>
        <v>0</v>
      </c>
      <c r="BC93" s="148">
        <f t="shared" si="71"/>
        <v>0</v>
      </c>
      <c r="BD93" s="148">
        <f t="shared" si="71"/>
        <v>0</v>
      </c>
      <c r="BE93" s="148">
        <f t="shared" si="71"/>
        <v>0</v>
      </c>
      <c r="BF93" s="148">
        <f t="shared" si="71"/>
        <v>0</v>
      </c>
      <c r="BG93" s="148">
        <f t="shared" si="71"/>
        <v>0</v>
      </c>
      <c r="BH93" s="148">
        <f t="shared" si="71"/>
        <v>0</v>
      </c>
      <c r="BI93" s="148">
        <f t="shared" si="71"/>
        <v>0</v>
      </c>
      <c r="BJ93" s="148">
        <f t="shared" si="71"/>
        <v>0</v>
      </c>
      <c r="BK93" s="148">
        <f t="shared" si="71"/>
        <v>0</v>
      </c>
      <c r="BL93" s="148">
        <f t="shared" si="71"/>
        <v>0</v>
      </c>
      <c r="BM93" s="148">
        <f t="shared" si="71"/>
        <v>0</v>
      </c>
      <c r="BN93" s="148">
        <f t="shared" si="71"/>
        <v>0</v>
      </c>
      <c r="BO93" s="148">
        <f t="shared" si="71"/>
        <v>0</v>
      </c>
      <c r="BP93" s="148">
        <f t="shared" si="71"/>
        <v>0</v>
      </c>
      <c r="BQ93" s="148">
        <f t="shared" si="71"/>
        <v>0</v>
      </c>
      <c r="BR93" s="148">
        <f t="shared" si="71"/>
        <v>0</v>
      </c>
      <c r="BS93" s="148">
        <f t="shared" si="71"/>
        <v>0</v>
      </c>
      <c r="BT93" s="148">
        <f>+BT91+BT92</f>
        <v>0</v>
      </c>
    </row>
    <row r="94" spans="1:72" ht="10.15" customHeight="1">
      <c r="A94" s="131"/>
      <c r="B94" s="154"/>
      <c r="C94" s="131"/>
      <c r="D94" s="149"/>
      <c r="F94" s="142" t="s">
        <v>36</v>
      </c>
      <c r="G94" s="148"/>
      <c r="H94" s="148">
        <f>+H93</f>
        <v>0</v>
      </c>
      <c r="I94" s="148">
        <f t="shared" ref="I94:AN94" si="72">+I93+H94</f>
        <v>0</v>
      </c>
      <c r="J94" s="148">
        <f t="shared" si="72"/>
        <v>0</v>
      </c>
      <c r="K94" s="148">
        <f t="shared" si="72"/>
        <v>0</v>
      </c>
      <c r="L94" s="148">
        <f t="shared" si="72"/>
        <v>0</v>
      </c>
      <c r="M94" s="148">
        <f t="shared" si="72"/>
        <v>0</v>
      </c>
      <c r="N94" s="148">
        <f t="shared" si="72"/>
        <v>0</v>
      </c>
      <c r="O94" s="148">
        <f t="shared" si="72"/>
        <v>0</v>
      </c>
      <c r="P94" s="148">
        <f t="shared" si="72"/>
        <v>0</v>
      </c>
      <c r="Q94" s="148">
        <f t="shared" si="72"/>
        <v>0</v>
      </c>
      <c r="R94" s="148">
        <f t="shared" si="72"/>
        <v>0</v>
      </c>
      <c r="S94" s="148">
        <f t="shared" si="72"/>
        <v>0</v>
      </c>
      <c r="T94" s="148">
        <f t="shared" si="72"/>
        <v>0</v>
      </c>
      <c r="U94" s="148">
        <f t="shared" si="72"/>
        <v>0</v>
      </c>
      <c r="V94" s="148">
        <f t="shared" si="72"/>
        <v>0</v>
      </c>
      <c r="W94" s="148">
        <f t="shared" si="72"/>
        <v>0</v>
      </c>
      <c r="X94" s="148">
        <f t="shared" si="72"/>
        <v>0</v>
      </c>
      <c r="Y94" s="148">
        <f t="shared" si="72"/>
        <v>0</v>
      </c>
      <c r="Z94" s="148">
        <f t="shared" si="72"/>
        <v>0</v>
      </c>
      <c r="AA94" s="148">
        <f t="shared" si="72"/>
        <v>0</v>
      </c>
      <c r="AB94" s="148">
        <f t="shared" si="72"/>
        <v>0</v>
      </c>
      <c r="AC94" s="148">
        <f t="shared" si="72"/>
        <v>0</v>
      </c>
      <c r="AD94" s="148">
        <f t="shared" si="72"/>
        <v>0</v>
      </c>
      <c r="AE94" s="148">
        <f t="shared" si="72"/>
        <v>0</v>
      </c>
      <c r="AF94" s="148">
        <f t="shared" si="72"/>
        <v>0</v>
      </c>
      <c r="AG94" s="148">
        <f t="shared" si="72"/>
        <v>0</v>
      </c>
      <c r="AH94" s="148">
        <f t="shared" si="72"/>
        <v>0</v>
      </c>
      <c r="AI94" s="148">
        <f t="shared" si="72"/>
        <v>0</v>
      </c>
      <c r="AJ94" s="148">
        <f t="shared" si="72"/>
        <v>0</v>
      </c>
      <c r="AK94" s="148">
        <f t="shared" si="72"/>
        <v>0</v>
      </c>
      <c r="AL94" s="148">
        <f t="shared" si="72"/>
        <v>0</v>
      </c>
      <c r="AM94" s="148">
        <f t="shared" si="72"/>
        <v>0</v>
      </c>
      <c r="AN94" s="148">
        <f t="shared" si="72"/>
        <v>0</v>
      </c>
      <c r="AO94" s="148">
        <f t="shared" ref="AO94:BT94" si="73">+AO93+AN94</f>
        <v>0</v>
      </c>
      <c r="AP94" s="148">
        <f t="shared" si="73"/>
        <v>0</v>
      </c>
      <c r="AQ94" s="148">
        <f t="shared" si="73"/>
        <v>0</v>
      </c>
      <c r="AR94" s="148">
        <f t="shared" si="73"/>
        <v>0</v>
      </c>
      <c r="AS94" s="148">
        <f t="shared" si="73"/>
        <v>0</v>
      </c>
      <c r="AT94" s="148">
        <f t="shared" si="73"/>
        <v>0</v>
      </c>
      <c r="AU94" s="148">
        <f t="shared" si="73"/>
        <v>0</v>
      </c>
      <c r="AV94" s="148">
        <f t="shared" si="73"/>
        <v>0</v>
      </c>
      <c r="AW94" s="148">
        <f t="shared" si="73"/>
        <v>0</v>
      </c>
      <c r="AX94" s="148">
        <f t="shared" si="73"/>
        <v>0</v>
      </c>
      <c r="AY94" s="148">
        <f t="shared" si="73"/>
        <v>0</v>
      </c>
      <c r="AZ94" s="148">
        <f t="shared" si="73"/>
        <v>0</v>
      </c>
      <c r="BA94" s="148">
        <f t="shared" si="73"/>
        <v>0</v>
      </c>
      <c r="BB94" s="148">
        <f t="shared" si="73"/>
        <v>0</v>
      </c>
      <c r="BC94" s="148">
        <f t="shared" si="73"/>
        <v>0</v>
      </c>
      <c r="BD94" s="148">
        <f t="shared" si="73"/>
        <v>0</v>
      </c>
      <c r="BE94" s="148">
        <f t="shared" si="73"/>
        <v>0</v>
      </c>
      <c r="BF94" s="148">
        <f t="shared" si="73"/>
        <v>0</v>
      </c>
      <c r="BG94" s="148">
        <f t="shared" si="73"/>
        <v>0</v>
      </c>
      <c r="BH94" s="148">
        <f t="shared" si="73"/>
        <v>0</v>
      </c>
      <c r="BI94" s="148">
        <f t="shared" si="73"/>
        <v>0</v>
      </c>
      <c r="BJ94" s="148">
        <f t="shared" si="73"/>
        <v>0</v>
      </c>
      <c r="BK94" s="148">
        <f t="shared" si="73"/>
        <v>0</v>
      </c>
      <c r="BL94" s="148">
        <f t="shared" si="73"/>
        <v>0</v>
      </c>
      <c r="BM94" s="148">
        <f t="shared" si="73"/>
        <v>0</v>
      </c>
      <c r="BN94" s="148">
        <f t="shared" si="73"/>
        <v>0</v>
      </c>
      <c r="BO94" s="148">
        <f t="shared" si="73"/>
        <v>0</v>
      </c>
      <c r="BP94" s="148">
        <f t="shared" si="73"/>
        <v>0</v>
      </c>
      <c r="BQ94" s="148">
        <f t="shared" si="73"/>
        <v>0</v>
      </c>
      <c r="BR94" s="148">
        <f t="shared" si="73"/>
        <v>0</v>
      </c>
      <c r="BS94" s="148">
        <f t="shared" si="73"/>
        <v>0</v>
      </c>
      <c r="BT94" s="148">
        <f t="shared" si="73"/>
        <v>0</v>
      </c>
    </row>
    <row r="95" spans="1:72" ht="1.9" customHeight="1">
      <c r="A95" s="131"/>
      <c r="B95" s="154"/>
      <c r="C95" s="131"/>
      <c r="E95" s="149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</row>
    <row r="96" spans="1:72" ht="10.15" customHeight="1">
      <c r="A96" s="131">
        <v>19</v>
      </c>
      <c r="B96" s="155" t="s">
        <v>54</v>
      </c>
      <c r="C96" s="131"/>
      <c r="E96" s="149"/>
      <c r="F96" s="156" t="s">
        <v>34</v>
      </c>
      <c r="G96" s="148">
        <f>SUM(H96:GA96)</f>
        <v>0</v>
      </c>
      <c r="H96" s="157"/>
      <c r="I96" s="157"/>
      <c r="J96" s="157"/>
      <c r="K96" s="157"/>
      <c r="L96" s="157">
        <v>0</v>
      </c>
      <c r="M96" s="157"/>
      <c r="N96" s="157">
        <v>0</v>
      </c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</row>
    <row r="97" spans="1:72" ht="10.15" customHeight="1">
      <c r="A97" s="131"/>
      <c r="B97" s="154"/>
      <c r="C97" s="150"/>
      <c r="D97" s="151"/>
      <c r="E97" s="152"/>
      <c r="F97" s="142" t="s">
        <v>35</v>
      </c>
      <c r="G97" s="148">
        <f>SUM(H97:GA97)</f>
        <v>0</v>
      </c>
      <c r="H97" s="148">
        <f>IF(H$3&gt;=$C97,IF(H$3&lt;=$C97+$D97-1,VLOOKUP((H$3-$C97+1)/$D97,Profile!$B$2:$C$250,2)*($E97-$G96)-(IF(G$3&gt;=$C97,IF(G$3&lt;=$C97+$D97-1,VLOOKUP((G$3-$C97+1)/$D97,Profile!$B$2:$C$250,2)*($E97-$G96),0),0)),0),0)</f>
        <v>0</v>
      </c>
      <c r="I97" s="148">
        <f>IF(I$3&gt;=$C97,IF(I$3&lt;=$C97+$D97-1,VLOOKUP((I$3-$C97+1)/$D97,Profile!$B$2:$C$250,2)*($E97-$G96)-(IF(H$3&gt;=$C97,IF(H$3&lt;=$C97+$D97-1,VLOOKUP((H$3-$C97+1)/$D97,Profile!$B$2:$C$250,2)*($E97-$G96),0),0)),0),0)</f>
        <v>0</v>
      </c>
      <c r="J97" s="148">
        <f>IF(J$3&gt;=$C97,IF(J$3&lt;=$C97+$D97-1,VLOOKUP((J$3-$C97+1)/$D97,Profile!$B$2:$C$250,2)*($E97-$G96)-(IF(I$3&gt;=$C97,IF(I$3&lt;=$C97+$D97-1,VLOOKUP((I$3-$C97+1)/$D97,Profile!$B$2:$C$250,2)*($E97-$G96),0),0)),0),0)</f>
        <v>0</v>
      </c>
      <c r="K97" s="148">
        <f>IF(K$3&gt;=$C97,IF(K$3&lt;=$C97+$D97-1,VLOOKUP((K$3-$C97+1)/$D97,Profile!$B$2:$C$250,2)*($E97-$G96)-(IF(J$3&gt;=$C97,IF(J$3&lt;=$C97+$D97-1,VLOOKUP((J$3-$C97+1)/$D97,Profile!$B$2:$C$250,2)*($E97-$G96),0),0)),0),0)</f>
        <v>0</v>
      </c>
      <c r="L97" s="148">
        <f>IF(L$3&gt;=$C97,IF(L$3&lt;=$C97+$D97-1,VLOOKUP((L$3-$C97+1)/$D97,Profile!$B$2:$C$250,2)*($E97-$G96)-(IF(K$3&gt;=$C97,IF(K$3&lt;=$C97+$D97-1,VLOOKUP((K$3-$C97+1)/$D97,Profile!$B$2:$C$250,2)*($E97-$G96),0),0)),0),0)</f>
        <v>0</v>
      </c>
      <c r="M97" s="148">
        <f>IF(M$3&gt;=$C97,IF(M$3&lt;=$C97+$D97-1,VLOOKUP((M$3-$C97+1)/$D97,Profile!$B$2:$C$250,2)*($E97-$G96)-(IF(L$3&gt;=$C97,IF(L$3&lt;=$C97+$D97-1,VLOOKUP((L$3-$C97+1)/$D97,Profile!$B$2:$C$250,2)*($E97-$G96),0),0)),0),0)</f>
        <v>0</v>
      </c>
      <c r="N97" s="148">
        <f>IF(N$3&gt;=$C97,IF(N$3&lt;=$C97+$D97-1,VLOOKUP((N$3-$C97+1)/$D97,Profile!$B$2:$C$250,2)*($E97-$G96)-(IF(M$3&gt;=$C97,IF(M$3&lt;=$C97+$D97-1,VLOOKUP((M$3-$C97+1)/$D97,Profile!$B$2:$C$250,2)*($E97-$G96),0),0)),0),0)</f>
        <v>0</v>
      </c>
      <c r="O97" s="148">
        <f>IF(O$3&gt;=$C97,IF(O$3&lt;=$C97+$D97-1,VLOOKUP((O$3-$C97+1)/$D97,Profile!$B$2:$C$250,2)*($E97-$G96)-(IF(N$3&gt;=$C97,IF(N$3&lt;=$C97+$D97-1,VLOOKUP((N$3-$C97+1)/$D97,Profile!$B$2:$C$250,2)*($E97-$G96),0),0)),0),0)</f>
        <v>0</v>
      </c>
      <c r="P97" s="148">
        <f>IF(P$3&gt;=$C97,IF(P$3&lt;=$C97+$D97-1,VLOOKUP((P$3-$C97+1)/$D97,Profile!$B$2:$C$250,2)*($E97-$G96)-(IF(O$3&gt;=$C97,IF(O$3&lt;=$C97+$D97-1,VLOOKUP((O$3-$C97+1)/$D97,Profile!$B$2:$C$250,2)*($E97-$G96),0),0)),0),0)</f>
        <v>0</v>
      </c>
      <c r="Q97" s="148">
        <f>IF(Q$3&gt;=$C97,IF(Q$3&lt;=$C97+$D97-1,VLOOKUP((Q$3-$C97+1)/$D97,Profile!$B$2:$C$250,2)*($E97-$G96)-(IF(P$3&gt;=$C97,IF(P$3&lt;=$C97+$D97-1,VLOOKUP((P$3-$C97+1)/$D97,Profile!$B$2:$C$250,2)*($E97-$G96),0),0)),0),0)</f>
        <v>0</v>
      </c>
      <c r="R97" s="148">
        <f>IF(R$3&gt;=$C97,IF(R$3&lt;=$C97+$D97-1,VLOOKUP((R$3-$C97+1)/$D97,Profile!$B$2:$C$250,2)*($E97-$G96)-(IF(Q$3&gt;=$C97,IF(Q$3&lt;=$C97+$D97-1,VLOOKUP((Q$3-$C97+1)/$D97,Profile!$B$2:$C$250,2)*($E97-$G96),0),0)),0),0)</f>
        <v>0</v>
      </c>
      <c r="S97" s="148">
        <f>IF(S$3&gt;=$C97,IF(S$3&lt;=$C97+$D97-1,VLOOKUP((S$3-$C97+1)/$D97,Profile!$B$2:$C$250,2)*($E97-$G96)-(IF(R$3&gt;=$C97,IF(R$3&lt;=$C97+$D97-1,VLOOKUP((R$3-$C97+1)/$D97,Profile!$B$2:$C$250,2)*($E97-$G96),0),0)),0),0)</f>
        <v>0</v>
      </c>
      <c r="T97" s="148">
        <f>IF(T$3&gt;=$C97,IF(T$3&lt;=$C97+$D97-1,VLOOKUP((T$3-$C97+1)/$D97,Profile!$B$2:$C$250,2)*($E97-$G96)-(IF(S$3&gt;=$C97,IF(S$3&lt;=$C97+$D97-1,VLOOKUP((S$3-$C97+1)/$D97,Profile!$B$2:$C$250,2)*($E97-$G96),0),0)),0),0)</f>
        <v>0</v>
      </c>
      <c r="U97" s="148">
        <f>IF(U$3&gt;=$C97,IF(U$3&lt;=$C97+$D97-1,VLOOKUP((U$3-$C97+1)/$D97,Profile!$B$2:$C$250,2)*($E97-$G96)-(IF(T$3&gt;=$C97,IF(T$3&lt;=$C97+$D97-1,VLOOKUP((T$3-$C97+1)/$D97,Profile!$B$2:$C$250,2)*($E97-$G96),0),0)),0),0)</f>
        <v>0</v>
      </c>
      <c r="V97" s="148">
        <f>IF(V$3&gt;=$C97,IF(V$3&lt;=$C97+$D97-1,VLOOKUP((V$3-$C97+1)/$D97,Profile!$B$2:$C$250,2)*($E97-$G96)-(IF(U$3&gt;=$C97,IF(U$3&lt;=$C97+$D97-1,VLOOKUP((U$3-$C97+1)/$D97,Profile!$B$2:$C$250,2)*($E97-$G96),0),0)),0),0)</f>
        <v>0</v>
      </c>
      <c r="W97" s="148">
        <f>IF(W$3&gt;=$C97,IF(W$3&lt;=$C97+$D97-1,VLOOKUP((W$3-$C97+1)/$D97,Profile!$B$2:$C$250,2)*($E97-$G96)-(IF(V$3&gt;=$C97,IF(V$3&lt;=$C97+$D97-1,VLOOKUP((V$3-$C97+1)/$D97,Profile!$B$2:$C$250,2)*($E97-$G96),0),0)),0),0)</f>
        <v>0</v>
      </c>
      <c r="X97" s="148">
        <f>IF(X$3&gt;=$C97,IF(X$3&lt;=$C97+$D97-1,VLOOKUP((X$3-$C97+1)/$D97,Profile!$B$2:$C$250,2)*($E97-$G96)-(IF(W$3&gt;=$C97,IF(W$3&lt;=$C97+$D97-1,VLOOKUP((W$3-$C97+1)/$D97,Profile!$B$2:$C$250,2)*($E97-$G96),0),0)),0),0)</f>
        <v>0</v>
      </c>
      <c r="Y97" s="148">
        <f>IF(Y$3&gt;=$C97,IF(Y$3&lt;=$C97+$D97-1,VLOOKUP((Y$3-$C97+1)/$D97,Profile!$B$2:$C$250,2)*($E97-$G96)-(IF(X$3&gt;=$C97,IF(X$3&lt;=$C97+$D97-1,VLOOKUP((X$3-$C97+1)/$D97,Profile!$B$2:$C$250,2)*($E97-$G96),0),0)),0),0)</f>
        <v>0</v>
      </c>
      <c r="Z97" s="148">
        <f>IF(Z$3&gt;=$C97,IF(Z$3&lt;=$C97+$D97-1,VLOOKUP((Z$3-$C97+1)/$D97,Profile!$B$2:$C$250,2)*($E97-$G96)-(IF(Y$3&gt;=$C97,IF(Y$3&lt;=$C97+$D97-1,VLOOKUP((Y$3-$C97+1)/$D97,Profile!$B$2:$C$250,2)*($E97-$G96),0),0)),0),0)</f>
        <v>0</v>
      </c>
      <c r="AA97" s="148">
        <f>IF(AA$3&gt;=$C97,IF(AA$3&lt;=$C97+$D97-1,VLOOKUP((AA$3-$C97+1)/$D97,Profile!$B$2:$C$250,2)*($E97-$G96)-(IF(Z$3&gt;=$C97,IF(Z$3&lt;=$C97+$D97-1,VLOOKUP((Z$3-$C97+1)/$D97,Profile!$B$2:$C$250,2)*($E97-$G96),0),0)),0),0)</f>
        <v>0</v>
      </c>
      <c r="AB97" s="148">
        <f>IF(AB$3&gt;=$C97,IF(AB$3&lt;=$C97+$D97-1,VLOOKUP((AB$3-$C97+1)/$D97,Profile!$B$2:$C$250,2)*($E97-$G96)-(IF(AA$3&gt;=$C97,IF(AA$3&lt;=$C97+$D97-1,VLOOKUP((AA$3-$C97+1)/$D97,Profile!$B$2:$C$250,2)*($E97-$G96),0),0)),0),0)</f>
        <v>0</v>
      </c>
      <c r="AC97" s="148">
        <f>IF(AC$3&gt;=$C97,IF(AC$3&lt;=$C97+$D97-1,VLOOKUP((AC$3-$C97+1)/$D97,Profile!$B$2:$C$250,2)*($E97-$G96)-(IF(AB$3&gt;=$C97,IF(AB$3&lt;=$C97+$D97-1,VLOOKUP((AB$3-$C97+1)/$D97,Profile!$B$2:$C$250,2)*($E97-$G96),0),0)),0),0)</f>
        <v>0</v>
      </c>
      <c r="AD97" s="148">
        <f>IF(AD$3&gt;=$C97,IF(AD$3&lt;=$C97+$D97-1,VLOOKUP((AD$3-$C97+1)/$D97,Profile!$B$2:$C$250,2)*($E97-$G96)-(IF(AC$3&gt;=$C97,IF(AC$3&lt;=$C97+$D97-1,VLOOKUP((AC$3-$C97+1)/$D97,Profile!$B$2:$C$250,2)*($E97-$G96),0),0)),0),0)</f>
        <v>0</v>
      </c>
      <c r="AE97" s="148">
        <f>IF(AE$3&gt;=$C97,IF(AE$3&lt;=$C97+$D97-1,VLOOKUP((AE$3-$C97+1)/$D97,Profile!$B$2:$C$250,2)*($E97-$G96)-(IF(AD$3&gt;=$C97,IF(AD$3&lt;=$C97+$D97-1,VLOOKUP((AD$3-$C97+1)/$D97,Profile!$B$2:$C$250,2)*($E97-$G96),0),0)),0),0)</f>
        <v>0</v>
      </c>
      <c r="AF97" s="148">
        <f>IF(AF$3&gt;=$C97,IF(AF$3&lt;=$C97+$D97-1,VLOOKUP((AF$3-$C97+1)/$D97,Profile!$B$2:$C$250,2)*($E97-$G96)-(IF(AE$3&gt;=$C97,IF(AE$3&lt;=$C97+$D97-1,VLOOKUP((AE$3-$C97+1)/$D97,Profile!$B$2:$C$250,2)*($E97-$G96),0),0)),0),0)</f>
        <v>0</v>
      </c>
      <c r="AG97" s="148">
        <f>IF(AG$3&gt;=$C97,IF(AG$3&lt;=$C97+$D97-1,VLOOKUP((AG$3-$C97+1)/$D97,Profile!$B$2:$C$250,2)*($E97-$G96)-(IF(AF$3&gt;=$C97,IF(AF$3&lt;=$C97+$D97-1,VLOOKUP((AF$3-$C97+1)/$D97,Profile!$B$2:$C$250,2)*($E97-$G96),0),0)),0),0)</f>
        <v>0</v>
      </c>
      <c r="AH97" s="148">
        <f>IF(AH$3&gt;=$C97,IF(AH$3&lt;=$C97+$D97-1,VLOOKUP((AH$3-$C97+1)/$D97,Profile!$B$2:$C$250,2)*($E97-$G96)-(IF(AG$3&gt;=$C97,IF(AG$3&lt;=$C97+$D97-1,VLOOKUP((AG$3-$C97+1)/$D97,Profile!$B$2:$C$250,2)*($E97-$G96),0),0)),0),0)</f>
        <v>0</v>
      </c>
      <c r="AI97" s="148">
        <f>IF(AI$3&gt;=$C97,IF(AI$3&lt;=$C97+$D97-1,VLOOKUP((AI$3-$C97+1)/$D97,Profile!$B$2:$C$250,2)*($E97-$G96)-(IF(AH$3&gt;=$C97,IF(AH$3&lt;=$C97+$D97-1,VLOOKUP((AH$3-$C97+1)/$D97,Profile!$B$2:$C$250,2)*($E97-$G96),0),0)),0),0)</f>
        <v>0</v>
      </c>
      <c r="AJ97" s="148">
        <f>IF(AJ$3&gt;=$C97,IF(AJ$3&lt;=$C97+$D97-1,VLOOKUP((AJ$3-$C97+1)/$D97,Profile!$B$2:$C$250,2)*($E97-$G96)-(IF(AI$3&gt;=$C97,IF(AI$3&lt;=$C97+$D97-1,VLOOKUP((AI$3-$C97+1)/$D97,Profile!$B$2:$C$250,2)*($E97-$G96),0),0)),0),0)</f>
        <v>0</v>
      </c>
      <c r="AK97" s="148">
        <f>IF(AK$3&gt;=$C97,IF(AK$3&lt;=$C97+$D97-1,VLOOKUP((AK$3-$C97+1)/$D97,Profile!$B$2:$C$250,2)*($E97-$G96)-(IF(AJ$3&gt;=$C97,IF(AJ$3&lt;=$C97+$D97-1,VLOOKUP((AJ$3-$C97+1)/$D97,Profile!$B$2:$C$250,2)*($E97-$G96),0),0)),0),0)</f>
        <v>0</v>
      </c>
      <c r="AL97" s="148">
        <f>IF(AL$3&gt;=$C97,IF(AL$3&lt;=$C97+$D97-1,VLOOKUP((AL$3-$C97+1)/$D97,Profile!$B$2:$C$250,2)*($E97-$G96)-(IF(AK$3&gt;=$C97,IF(AK$3&lt;=$C97+$D97-1,VLOOKUP((AK$3-$C97+1)/$D97,Profile!$B$2:$C$250,2)*($E97-$G96),0),0)),0),0)</f>
        <v>0</v>
      </c>
      <c r="AM97" s="148">
        <f>IF(AM$3&gt;=$C97,IF(AM$3&lt;=$C97+$D97-1,VLOOKUP((AM$3-$C97+1)/$D97,Profile!$B$2:$C$250,2)*($E97-$G96)-(IF(AL$3&gt;=$C97,IF(AL$3&lt;=$C97+$D97-1,VLOOKUP((AL$3-$C97+1)/$D97,Profile!$B$2:$C$250,2)*($E97-$G96),0),0)),0),0)</f>
        <v>0</v>
      </c>
      <c r="AN97" s="148">
        <f>IF(AN$3&gt;=$C97,IF(AN$3&lt;=$C97+$D97-1,VLOOKUP((AN$3-$C97+1)/$D97,Profile!$B$2:$C$250,2)*($E97-$G96)-(IF(AM$3&gt;=$C97,IF(AM$3&lt;=$C97+$D97-1,VLOOKUP((AM$3-$C97+1)/$D97,Profile!$B$2:$C$250,2)*($E97-$G96),0),0)),0),0)</f>
        <v>0</v>
      </c>
      <c r="AO97" s="148">
        <f>IF(AO$3&gt;=$C97,IF(AO$3&lt;=$C97+$D97-1,VLOOKUP((AO$3-$C97+1)/$D97,Profile!$B$2:$C$250,2)*($E97-$G96)-(IF(AN$3&gt;=$C97,IF(AN$3&lt;=$C97+$D97-1,VLOOKUP((AN$3-$C97+1)/$D97,Profile!$B$2:$C$250,2)*($E97-$G96),0),0)),0),0)</f>
        <v>0</v>
      </c>
      <c r="AP97" s="148">
        <f>IF(AP$3&gt;=$C97,IF(AP$3&lt;=$C97+$D97-1,VLOOKUP((AP$3-$C97+1)/$D97,Profile!$B$2:$C$250,2)*($E97-$G96)-(IF(AO$3&gt;=$C97,IF(AO$3&lt;=$C97+$D97-1,VLOOKUP((AO$3-$C97+1)/$D97,Profile!$B$2:$C$250,2)*($E97-$G96),0),0)),0),0)</f>
        <v>0</v>
      </c>
      <c r="AQ97" s="148">
        <f>IF(AQ$3&gt;=$C97,IF(AQ$3&lt;=$C97+$D97-1,VLOOKUP((AQ$3-$C97+1)/$D97,Profile!$B$2:$C$250,2)*($E97-$G96)-(IF(AP$3&gt;=$C97,IF(AP$3&lt;=$C97+$D97-1,VLOOKUP((AP$3-$C97+1)/$D97,Profile!$B$2:$C$250,2)*($E97-$G96),0),0)),0),0)</f>
        <v>0</v>
      </c>
      <c r="AR97" s="148">
        <f>IF(AR$3&gt;=$C97,IF(AR$3&lt;=$C97+$D97-1,VLOOKUP((AR$3-$C97+1)/$D97,Profile!$B$2:$C$250,2)*($E97-$G96)-(IF(AQ$3&gt;=$C97,IF(AQ$3&lt;=$C97+$D97-1,VLOOKUP((AQ$3-$C97+1)/$D97,Profile!$B$2:$C$250,2)*($E97-$G96),0),0)),0),0)</f>
        <v>0</v>
      </c>
      <c r="AS97" s="148">
        <f>IF(AS$3&gt;=$C97,IF(AS$3&lt;=$C97+$D97-1,VLOOKUP((AS$3-$C97+1)/$D97,Profile!$B$2:$C$250,2)*($E97-$G96)-(IF(AR$3&gt;=$C97,IF(AR$3&lt;=$C97+$D97-1,VLOOKUP((AR$3-$C97+1)/$D97,Profile!$B$2:$C$250,2)*($E97-$G96),0),0)),0),0)</f>
        <v>0</v>
      </c>
      <c r="AT97" s="148">
        <f>IF(AT$3&gt;=$C97,IF(AT$3&lt;=$C97+$D97-1,VLOOKUP((AT$3-$C97+1)/$D97,Profile!$B$2:$C$250,2)*($E97-$G96)-(IF(AS$3&gt;=$C97,IF(AS$3&lt;=$C97+$D97-1,VLOOKUP((AS$3-$C97+1)/$D97,Profile!$B$2:$C$250,2)*($E97-$G96),0),0)),0),0)</f>
        <v>0</v>
      </c>
      <c r="AU97" s="148">
        <f>IF(AU$3&gt;=$C97,IF(AU$3&lt;=$C97+$D97-1,VLOOKUP((AU$3-$C97+1)/$D97,Profile!$B$2:$C$250,2)*($E97-$G96)-(IF(AT$3&gt;=$C97,IF(AT$3&lt;=$C97+$D97-1,VLOOKUP((AT$3-$C97+1)/$D97,Profile!$B$2:$C$250,2)*($E97-$G96),0),0)),0),0)</f>
        <v>0</v>
      </c>
      <c r="AV97" s="148">
        <f>IF(AV$3&gt;=$C97,IF(AV$3&lt;=$C97+$D97-1,VLOOKUP((AV$3-$C97+1)/$D97,Profile!$B$2:$C$250,2)*($E97-$G96)-(IF(AU$3&gt;=$C97,IF(AU$3&lt;=$C97+$D97-1,VLOOKUP((AU$3-$C97+1)/$D97,Profile!$B$2:$C$250,2)*($E97-$G96),0),0)),0),0)</f>
        <v>0</v>
      </c>
      <c r="AW97" s="148">
        <f>IF(AW$3&gt;=$C97,IF(AW$3&lt;=$C97+$D97-1,VLOOKUP((AW$3-$C97+1)/$D97,Profile!$B$2:$C$250,2)*($E97-$G96)-(IF(AV$3&gt;=$C97,IF(AV$3&lt;=$C97+$D97-1,VLOOKUP((AV$3-$C97+1)/$D97,Profile!$B$2:$C$250,2)*($E97-$G96),0),0)),0),0)</f>
        <v>0</v>
      </c>
      <c r="AX97" s="148">
        <f>IF(AX$3&gt;=$C97,IF(AX$3&lt;=$C97+$D97-1,VLOOKUP((AX$3-$C97+1)/$D97,Profile!$B$2:$C$250,2)*($E97-$G96)-(IF(AW$3&gt;=$C97,IF(AW$3&lt;=$C97+$D97-1,VLOOKUP((AW$3-$C97+1)/$D97,Profile!$B$2:$C$250,2)*($E97-$G96),0),0)),0),0)</f>
        <v>0</v>
      </c>
      <c r="AY97" s="148">
        <f>IF(AY$3&gt;=$C97,IF(AY$3&lt;=$C97+$D97-1,VLOOKUP((AY$3-$C97+1)/$D97,Profile!$B$2:$C$250,2)*($E97-$G96)-(IF(AX$3&gt;=$C97,IF(AX$3&lt;=$C97+$D97-1,VLOOKUP((AX$3-$C97+1)/$D97,Profile!$B$2:$C$250,2)*($E97-$G96),0),0)),0),0)</f>
        <v>0</v>
      </c>
      <c r="AZ97" s="148">
        <f>IF(AZ$3&gt;=$C97,IF(AZ$3&lt;=$C97+$D97-1,VLOOKUP((AZ$3-$C97+1)/$D97,Profile!$B$2:$C$250,2)*($E97-$G96)-(IF(AY$3&gt;=$C97,IF(AY$3&lt;=$C97+$D97-1,VLOOKUP((AY$3-$C97+1)/$D97,Profile!$B$2:$C$250,2)*($E97-$G96),0),0)),0),0)</f>
        <v>0</v>
      </c>
      <c r="BA97" s="148">
        <f>IF(BA$3&gt;=$C97,IF(BA$3&lt;=$C97+$D97-1,VLOOKUP((BA$3-$C97+1)/$D97,Profile!$B$2:$C$250,2)*($E97-$G96)-(IF(AZ$3&gt;=$C97,IF(AZ$3&lt;=$C97+$D97-1,VLOOKUP((AZ$3-$C97+1)/$D97,Profile!$B$2:$C$250,2)*($E97-$G96),0),0)),0),0)</f>
        <v>0</v>
      </c>
      <c r="BB97" s="148">
        <f>IF(BB$3&gt;=$C97,IF(BB$3&lt;=$C97+$D97-1,VLOOKUP((BB$3-$C97+1)/$D97,Profile!$B$2:$C$250,2)*($E97-$G96)-(IF(BA$3&gt;=$C97,IF(BA$3&lt;=$C97+$D97-1,VLOOKUP((BA$3-$C97+1)/$D97,Profile!$B$2:$C$250,2)*($E97-$G96),0),0)),0),0)</f>
        <v>0</v>
      </c>
      <c r="BC97" s="148">
        <f>IF(BC$3&gt;=$C97,IF(BC$3&lt;=$C97+$D97-1,VLOOKUP((BC$3-$C97+1)/$D97,Profile!$B$2:$C$250,2)*($E97-$G96)-(IF(BB$3&gt;=$C97,IF(BB$3&lt;=$C97+$D97-1,VLOOKUP((BB$3-$C97+1)/$D97,Profile!$B$2:$C$250,2)*($E97-$G96),0),0)),0),0)</f>
        <v>0</v>
      </c>
      <c r="BD97" s="148">
        <f>IF(BD$3&gt;=$C97,IF(BD$3&lt;=$C97+$D97-1,VLOOKUP((BD$3-$C97+1)/$D97,Profile!$B$2:$C$250,2)*($E97-$G96)-(IF(BC$3&gt;=$C97,IF(BC$3&lt;=$C97+$D97-1,VLOOKUP((BC$3-$C97+1)/$D97,Profile!$B$2:$C$250,2)*($E97-$G96),0),0)),0),0)</f>
        <v>0</v>
      </c>
      <c r="BE97" s="148">
        <f>IF(BE$3&gt;=$C97,IF(BE$3&lt;=$C97+$D97-1,VLOOKUP((BE$3-$C97+1)/$D97,Profile!$B$2:$C$250,2)*($E97-$G96)-(IF(BD$3&gt;=$C97,IF(BD$3&lt;=$C97+$D97-1,VLOOKUP((BD$3-$C97+1)/$D97,Profile!$B$2:$C$250,2)*($E97-$G96),0),0)),0),0)</f>
        <v>0</v>
      </c>
      <c r="BF97" s="148">
        <f>IF(BF$3&gt;=$C97,IF(BF$3&lt;=$C97+$D97-1,VLOOKUP((BF$3-$C97+1)/$D97,Profile!$B$2:$C$250,2)*($E97-$G96)-(IF(BE$3&gt;=$C97,IF(BE$3&lt;=$C97+$D97-1,VLOOKUP((BE$3-$C97+1)/$D97,Profile!$B$2:$C$250,2)*($E97-$G96),0),0)),0),0)</f>
        <v>0</v>
      </c>
      <c r="BG97" s="148">
        <f>IF(BG$3&gt;=$C97,IF(BG$3&lt;=$C97+$D97-1,VLOOKUP((BG$3-$C97+1)/$D97,Profile!$B$2:$C$250,2)*($E97-$G96)-(IF(BF$3&gt;=$C97,IF(BF$3&lt;=$C97+$D97-1,VLOOKUP((BF$3-$C97+1)/$D97,Profile!$B$2:$C$250,2)*($E97-$G96),0),0)),0),0)</f>
        <v>0</v>
      </c>
      <c r="BH97" s="148">
        <f>IF(BH$3&gt;=$C97,IF(BH$3&lt;=$C97+$D97-1,VLOOKUP((BH$3-$C97+1)/$D97,Profile!$B$2:$C$250,2)*($E97-$G96)-(IF(BG$3&gt;=$C97,IF(BG$3&lt;=$C97+$D97-1,VLOOKUP((BG$3-$C97+1)/$D97,Profile!$B$2:$C$250,2)*($E97-$G96),0),0)),0),0)</f>
        <v>0</v>
      </c>
      <c r="BI97" s="148">
        <f>IF(BI$3&gt;=$C97,IF(BI$3&lt;=$C97+$D97-1,VLOOKUP((BI$3-$C97+1)/$D97,Profile!$B$2:$C$250,2)*($E97-$G96)-(IF(BH$3&gt;=$C97,IF(BH$3&lt;=$C97+$D97-1,VLOOKUP((BH$3-$C97+1)/$D97,Profile!$B$2:$C$250,2)*($E97-$G96),0),0)),0),0)</f>
        <v>0</v>
      </c>
      <c r="BJ97" s="148">
        <f>IF(BJ$3&gt;=$C97,IF(BJ$3&lt;=$C97+$D97-1,VLOOKUP((BJ$3-$C97+1)/$D97,Profile!$B$2:$C$250,2)*($E97-$G96)-(IF(BI$3&gt;=$C97,IF(BI$3&lt;=$C97+$D97-1,VLOOKUP((BI$3-$C97+1)/$D97,Profile!$B$2:$C$250,2)*($E97-$G96),0),0)),0),0)</f>
        <v>0</v>
      </c>
      <c r="BK97" s="148">
        <f>IF(BK$3&gt;=$C97,IF(BK$3&lt;=$C97+$D97-1,VLOOKUP((BK$3-$C97+1)/$D97,Profile!$B$2:$C$250,2)*($E97-$G96)-(IF(BJ$3&gt;=$C97,IF(BJ$3&lt;=$C97+$D97-1,VLOOKUP((BJ$3-$C97+1)/$D97,Profile!$B$2:$C$250,2)*($E97-$G96),0),0)),0),0)</f>
        <v>0</v>
      </c>
      <c r="BL97" s="148">
        <f>IF(BL$3&gt;=$C97,IF(BL$3&lt;=$C97+$D97-1,VLOOKUP((BL$3-$C97+1)/$D97,Profile!$B$2:$C$250,2)*($E97-$G96)-(IF(BK$3&gt;=$C97,IF(BK$3&lt;=$C97+$D97-1,VLOOKUP((BK$3-$C97+1)/$D97,Profile!$B$2:$C$250,2)*($E97-$G96),0),0)),0),0)</f>
        <v>0</v>
      </c>
      <c r="BM97" s="148">
        <f>IF(BM$3&gt;=$C97,IF(BM$3&lt;=$C97+$D97-1,VLOOKUP((BM$3-$C97+1)/$D97,Profile!$B$2:$C$250,2)*($E97-$G96)-(IF(BL$3&gt;=$C97,IF(BL$3&lt;=$C97+$D97-1,VLOOKUP((BL$3-$C97+1)/$D97,Profile!$B$2:$C$250,2)*($E97-$G96),0),0)),0),0)</f>
        <v>0</v>
      </c>
      <c r="BN97" s="148">
        <f>IF(BN$3&gt;=$C97,IF(BN$3&lt;=$C97+$D97-1,VLOOKUP((BN$3-$C97+1)/$D97,Profile!$B$2:$C$250,2)*($E97-$G96)-(IF(BM$3&gt;=$C97,IF(BM$3&lt;=$C97+$D97-1,VLOOKUP((BM$3-$C97+1)/$D97,Profile!$B$2:$C$250,2)*($E97-$G96),0),0)),0),0)</f>
        <v>0</v>
      </c>
      <c r="BO97" s="148">
        <f>IF(BO$3&gt;=$C97,IF(BO$3&lt;=$C97+$D97-1,VLOOKUP((BO$3-$C97+1)/$D97,Profile!$B$2:$C$250,2)*($E97-$G96)-(IF(BN$3&gt;=$C97,IF(BN$3&lt;=$C97+$D97-1,VLOOKUP((BN$3-$C97+1)/$D97,Profile!$B$2:$C$250,2)*($E97-$G96),0),0)),0),0)</f>
        <v>0</v>
      </c>
      <c r="BP97" s="148">
        <f>IF(BP$3&gt;=$C97,IF(BP$3&lt;=$C97+$D97-1,VLOOKUP((BP$3-$C97+1)/$D97,Profile!$B$2:$C$250,2)*($E97-$G96)-(IF(BO$3&gt;=$C97,IF(BO$3&lt;=$C97+$D97-1,VLOOKUP((BO$3-$C97+1)/$D97,Profile!$B$2:$C$250,2)*($E97-$G96),0),0)),0),0)</f>
        <v>0</v>
      </c>
      <c r="BQ97" s="148">
        <f>IF(BQ$3&gt;=$C97,IF(BQ$3&lt;=$C97+$D97-1,VLOOKUP((BQ$3-$C97+1)/$D97,Profile!$B$2:$C$250,2)*($E97-$G96)-(IF(BP$3&gt;=$C97,IF(BP$3&lt;=$C97+$D97-1,VLOOKUP((BP$3-$C97+1)/$D97,Profile!$B$2:$C$250,2)*($E97-$G96),0),0)),0),0)</f>
        <v>0</v>
      </c>
      <c r="BR97" s="148">
        <f>IF(BR$3&gt;=$C97,IF(BR$3&lt;=$C97+$D97-1,VLOOKUP((BR$3-$C97+1)/$D97,Profile!$B$2:$C$250,2)*($E97-$G96)-(IF(BQ$3&gt;=$C97,IF(BQ$3&lt;=$C97+$D97-1,VLOOKUP((BQ$3-$C97+1)/$D97,Profile!$B$2:$C$250,2)*($E97-$G96),0),0)),0),0)</f>
        <v>0</v>
      </c>
      <c r="BS97" s="148">
        <f>IF(BS$3&gt;=$C97,IF(BS$3&lt;=$C97+$D97-1,VLOOKUP((BS$3-$C97+1)/$D97,Profile!$B$2:$C$250,2)*($E97-$G96)-(IF(BR$3&gt;=$C97,IF(BR$3&lt;=$C97+$D97-1,VLOOKUP((BR$3-$C97+1)/$D97,Profile!$B$2:$C$250,2)*($E97-$G96),0),0)),0),0)</f>
        <v>0</v>
      </c>
      <c r="BT97" s="148">
        <f>IF(BT$3&gt;=$C97,IF(BT$3&lt;=$C97+$D97-1,VLOOKUP((BT$3-$C97+1)/$D97,Profile!$B$2:$C$250,2)*($E97-$G96)-(IF(BS$3&gt;=$C97,IF(BS$3&lt;=$C97+$D97-1,VLOOKUP((BS$3-$C97+1)/$D97,Profile!$B$2:$C$250,2)*($E97-$G96),0),0)),0),0)</f>
        <v>0</v>
      </c>
    </row>
    <row r="98" spans="1:72" ht="10.15" customHeight="1">
      <c r="A98" s="131"/>
      <c r="B98" s="154"/>
      <c r="C98" s="131"/>
      <c r="D98" s="153"/>
      <c r="E98" s="149"/>
      <c r="F98" s="142" t="s">
        <v>31</v>
      </c>
      <c r="G98" s="148">
        <f>SUM(H98:GA98)</f>
        <v>0</v>
      </c>
      <c r="H98" s="148">
        <f t="shared" ref="H98:AM98" si="74">+H96+H97</f>
        <v>0</v>
      </c>
      <c r="I98" s="148">
        <f t="shared" si="74"/>
        <v>0</v>
      </c>
      <c r="J98" s="148">
        <f t="shared" si="74"/>
        <v>0</v>
      </c>
      <c r="K98" s="148">
        <f t="shared" si="74"/>
        <v>0</v>
      </c>
      <c r="L98" s="148">
        <f t="shared" si="74"/>
        <v>0</v>
      </c>
      <c r="M98" s="148">
        <f t="shared" si="74"/>
        <v>0</v>
      </c>
      <c r="N98" s="148">
        <f t="shared" si="74"/>
        <v>0</v>
      </c>
      <c r="O98" s="148">
        <f t="shared" si="74"/>
        <v>0</v>
      </c>
      <c r="P98" s="148">
        <f t="shared" si="74"/>
        <v>0</v>
      </c>
      <c r="Q98" s="148">
        <f t="shared" si="74"/>
        <v>0</v>
      </c>
      <c r="R98" s="148">
        <f t="shared" si="74"/>
        <v>0</v>
      </c>
      <c r="S98" s="148">
        <f t="shared" si="74"/>
        <v>0</v>
      </c>
      <c r="T98" s="148">
        <f t="shared" si="74"/>
        <v>0</v>
      </c>
      <c r="U98" s="148">
        <f t="shared" si="74"/>
        <v>0</v>
      </c>
      <c r="V98" s="148">
        <f t="shared" si="74"/>
        <v>0</v>
      </c>
      <c r="W98" s="148">
        <f t="shared" si="74"/>
        <v>0</v>
      </c>
      <c r="X98" s="148">
        <f t="shared" si="74"/>
        <v>0</v>
      </c>
      <c r="Y98" s="148">
        <f t="shared" si="74"/>
        <v>0</v>
      </c>
      <c r="Z98" s="148">
        <f t="shared" si="74"/>
        <v>0</v>
      </c>
      <c r="AA98" s="148">
        <f t="shared" si="74"/>
        <v>0</v>
      </c>
      <c r="AB98" s="148">
        <f t="shared" si="74"/>
        <v>0</v>
      </c>
      <c r="AC98" s="148">
        <f t="shared" si="74"/>
        <v>0</v>
      </c>
      <c r="AD98" s="148">
        <f t="shared" si="74"/>
        <v>0</v>
      </c>
      <c r="AE98" s="148">
        <f t="shared" si="74"/>
        <v>0</v>
      </c>
      <c r="AF98" s="148">
        <f t="shared" si="74"/>
        <v>0</v>
      </c>
      <c r="AG98" s="148">
        <f t="shared" si="74"/>
        <v>0</v>
      </c>
      <c r="AH98" s="148">
        <f t="shared" si="74"/>
        <v>0</v>
      </c>
      <c r="AI98" s="148">
        <f t="shared" si="74"/>
        <v>0</v>
      </c>
      <c r="AJ98" s="148">
        <f t="shared" si="74"/>
        <v>0</v>
      </c>
      <c r="AK98" s="148">
        <f t="shared" si="74"/>
        <v>0</v>
      </c>
      <c r="AL98" s="148">
        <f t="shared" si="74"/>
        <v>0</v>
      </c>
      <c r="AM98" s="148">
        <f t="shared" si="74"/>
        <v>0</v>
      </c>
      <c r="AN98" s="148">
        <f t="shared" ref="AN98:BS98" si="75">+AN96+AN97</f>
        <v>0</v>
      </c>
      <c r="AO98" s="148">
        <f t="shared" si="75"/>
        <v>0</v>
      </c>
      <c r="AP98" s="148">
        <f t="shared" si="75"/>
        <v>0</v>
      </c>
      <c r="AQ98" s="148">
        <f t="shared" si="75"/>
        <v>0</v>
      </c>
      <c r="AR98" s="148">
        <f t="shared" si="75"/>
        <v>0</v>
      </c>
      <c r="AS98" s="148">
        <f t="shared" si="75"/>
        <v>0</v>
      </c>
      <c r="AT98" s="148">
        <f t="shared" si="75"/>
        <v>0</v>
      </c>
      <c r="AU98" s="148">
        <f t="shared" si="75"/>
        <v>0</v>
      </c>
      <c r="AV98" s="148">
        <f t="shared" si="75"/>
        <v>0</v>
      </c>
      <c r="AW98" s="148">
        <f t="shared" si="75"/>
        <v>0</v>
      </c>
      <c r="AX98" s="148">
        <f t="shared" si="75"/>
        <v>0</v>
      </c>
      <c r="AY98" s="148">
        <f t="shared" si="75"/>
        <v>0</v>
      </c>
      <c r="AZ98" s="148">
        <f t="shared" si="75"/>
        <v>0</v>
      </c>
      <c r="BA98" s="148">
        <f t="shared" si="75"/>
        <v>0</v>
      </c>
      <c r="BB98" s="148">
        <f t="shared" si="75"/>
        <v>0</v>
      </c>
      <c r="BC98" s="148">
        <f t="shared" si="75"/>
        <v>0</v>
      </c>
      <c r="BD98" s="148">
        <f t="shared" si="75"/>
        <v>0</v>
      </c>
      <c r="BE98" s="148">
        <f t="shared" si="75"/>
        <v>0</v>
      </c>
      <c r="BF98" s="148">
        <f t="shared" si="75"/>
        <v>0</v>
      </c>
      <c r="BG98" s="148">
        <f t="shared" si="75"/>
        <v>0</v>
      </c>
      <c r="BH98" s="148">
        <f t="shared" si="75"/>
        <v>0</v>
      </c>
      <c r="BI98" s="148">
        <f t="shared" si="75"/>
        <v>0</v>
      </c>
      <c r="BJ98" s="148">
        <f t="shared" si="75"/>
        <v>0</v>
      </c>
      <c r="BK98" s="148">
        <f t="shared" si="75"/>
        <v>0</v>
      </c>
      <c r="BL98" s="148">
        <f t="shared" si="75"/>
        <v>0</v>
      </c>
      <c r="BM98" s="148">
        <f t="shared" si="75"/>
        <v>0</v>
      </c>
      <c r="BN98" s="148">
        <f t="shared" si="75"/>
        <v>0</v>
      </c>
      <c r="BO98" s="148">
        <f t="shared" si="75"/>
        <v>0</v>
      </c>
      <c r="BP98" s="148">
        <f t="shared" si="75"/>
        <v>0</v>
      </c>
      <c r="BQ98" s="148">
        <f t="shared" si="75"/>
        <v>0</v>
      </c>
      <c r="BR98" s="148">
        <f t="shared" si="75"/>
        <v>0</v>
      </c>
      <c r="BS98" s="148">
        <f t="shared" si="75"/>
        <v>0</v>
      </c>
      <c r="BT98" s="148">
        <f>+BT96+BT97</f>
        <v>0</v>
      </c>
    </row>
    <row r="99" spans="1:72" ht="10.15" customHeight="1">
      <c r="A99" s="131"/>
      <c r="B99" s="154"/>
      <c r="C99" s="131"/>
      <c r="D99" s="149"/>
      <c r="F99" s="142" t="s">
        <v>36</v>
      </c>
      <c r="G99" s="148"/>
      <c r="H99" s="148">
        <f>+H98</f>
        <v>0</v>
      </c>
      <c r="I99" s="148">
        <f t="shared" ref="I99:AN99" si="76">+I98+H99</f>
        <v>0</v>
      </c>
      <c r="J99" s="148">
        <f t="shared" si="76"/>
        <v>0</v>
      </c>
      <c r="K99" s="148">
        <f t="shared" si="76"/>
        <v>0</v>
      </c>
      <c r="L99" s="148">
        <f t="shared" si="76"/>
        <v>0</v>
      </c>
      <c r="M99" s="148">
        <f t="shared" si="76"/>
        <v>0</v>
      </c>
      <c r="N99" s="148">
        <f t="shared" si="76"/>
        <v>0</v>
      </c>
      <c r="O99" s="148">
        <f t="shared" si="76"/>
        <v>0</v>
      </c>
      <c r="P99" s="148">
        <f t="shared" si="76"/>
        <v>0</v>
      </c>
      <c r="Q99" s="148">
        <f t="shared" si="76"/>
        <v>0</v>
      </c>
      <c r="R99" s="148">
        <f t="shared" si="76"/>
        <v>0</v>
      </c>
      <c r="S99" s="148">
        <f t="shared" si="76"/>
        <v>0</v>
      </c>
      <c r="T99" s="148">
        <f t="shared" si="76"/>
        <v>0</v>
      </c>
      <c r="U99" s="148">
        <f t="shared" si="76"/>
        <v>0</v>
      </c>
      <c r="V99" s="148">
        <f t="shared" si="76"/>
        <v>0</v>
      </c>
      <c r="W99" s="148">
        <f t="shared" si="76"/>
        <v>0</v>
      </c>
      <c r="X99" s="148">
        <f t="shared" si="76"/>
        <v>0</v>
      </c>
      <c r="Y99" s="148">
        <f t="shared" si="76"/>
        <v>0</v>
      </c>
      <c r="Z99" s="148">
        <f t="shared" si="76"/>
        <v>0</v>
      </c>
      <c r="AA99" s="148">
        <f t="shared" si="76"/>
        <v>0</v>
      </c>
      <c r="AB99" s="148">
        <f t="shared" si="76"/>
        <v>0</v>
      </c>
      <c r="AC99" s="148">
        <f t="shared" si="76"/>
        <v>0</v>
      </c>
      <c r="AD99" s="148">
        <f t="shared" si="76"/>
        <v>0</v>
      </c>
      <c r="AE99" s="148">
        <f t="shared" si="76"/>
        <v>0</v>
      </c>
      <c r="AF99" s="148">
        <f t="shared" si="76"/>
        <v>0</v>
      </c>
      <c r="AG99" s="148">
        <f t="shared" si="76"/>
        <v>0</v>
      </c>
      <c r="AH99" s="148">
        <f t="shared" si="76"/>
        <v>0</v>
      </c>
      <c r="AI99" s="148">
        <f t="shared" si="76"/>
        <v>0</v>
      </c>
      <c r="AJ99" s="148">
        <f t="shared" si="76"/>
        <v>0</v>
      </c>
      <c r="AK99" s="148">
        <f t="shared" si="76"/>
        <v>0</v>
      </c>
      <c r="AL99" s="148">
        <f t="shared" si="76"/>
        <v>0</v>
      </c>
      <c r="AM99" s="148">
        <f t="shared" si="76"/>
        <v>0</v>
      </c>
      <c r="AN99" s="148">
        <f t="shared" si="76"/>
        <v>0</v>
      </c>
      <c r="AO99" s="148">
        <f t="shared" ref="AO99:BT99" si="77">+AO98+AN99</f>
        <v>0</v>
      </c>
      <c r="AP99" s="148">
        <f t="shared" si="77"/>
        <v>0</v>
      </c>
      <c r="AQ99" s="148">
        <f t="shared" si="77"/>
        <v>0</v>
      </c>
      <c r="AR99" s="148">
        <f t="shared" si="77"/>
        <v>0</v>
      </c>
      <c r="AS99" s="148">
        <f t="shared" si="77"/>
        <v>0</v>
      </c>
      <c r="AT99" s="148">
        <f t="shared" si="77"/>
        <v>0</v>
      </c>
      <c r="AU99" s="148">
        <f t="shared" si="77"/>
        <v>0</v>
      </c>
      <c r="AV99" s="148">
        <f t="shared" si="77"/>
        <v>0</v>
      </c>
      <c r="AW99" s="148">
        <f t="shared" si="77"/>
        <v>0</v>
      </c>
      <c r="AX99" s="148">
        <f t="shared" si="77"/>
        <v>0</v>
      </c>
      <c r="AY99" s="148">
        <f t="shared" si="77"/>
        <v>0</v>
      </c>
      <c r="AZ99" s="148">
        <f t="shared" si="77"/>
        <v>0</v>
      </c>
      <c r="BA99" s="148">
        <f t="shared" si="77"/>
        <v>0</v>
      </c>
      <c r="BB99" s="148">
        <f t="shared" si="77"/>
        <v>0</v>
      </c>
      <c r="BC99" s="148">
        <f t="shared" si="77"/>
        <v>0</v>
      </c>
      <c r="BD99" s="148">
        <f t="shared" si="77"/>
        <v>0</v>
      </c>
      <c r="BE99" s="148">
        <f t="shared" si="77"/>
        <v>0</v>
      </c>
      <c r="BF99" s="148">
        <f t="shared" si="77"/>
        <v>0</v>
      </c>
      <c r="BG99" s="148">
        <f t="shared" si="77"/>
        <v>0</v>
      </c>
      <c r="BH99" s="148">
        <f t="shared" si="77"/>
        <v>0</v>
      </c>
      <c r="BI99" s="148">
        <f t="shared" si="77"/>
        <v>0</v>
      </c>
      <c r="BJ99" s="148">
        <f t="shared" si="77"/>
        <v>0</v>
      </c>
      <c r="BK99" s="148">
        <f t="shared" si="77"/>
        <v>0</v>
      </c>
      <c r="BL99" s="148">
        <f t="shared" si="77"/>
        <v>0</v>
      </c>
      <c r="BM99" s="148">
        <f t="shared" si="77"/>
        <v>0</v>
      </c>
      <c r="BN99" s="148">
        <f t="shared" si="77"/>
        <v>0</v>
      </c>
      <c r="BO99" s="148">
        <f t="shared" si="77"/>
        <v>0</v>
      </c>
      <c r="BP99" s="148">
        <f t="shared" si="77"/>
        <v>0</v>
      </c>
      <c r="BQ99" s="148">
        <f t="shared" si="77"/>
        <v>0</v>
      </c>
      <c r="BR99" s="148">
        <f t="shared" si="77"/>
        <v>0</v>
      </c>
      <c r="BS99" s="148">
        <f t="shared" si="77"/>
        <v>0</v>
      </c>
      <c r="BT99" s="148">
        <f t="shared" si="77"/>
        <v>0</v>
      </c>
    </row>
    <row r="100" spans="1:72" ht="1.9" customHeight="1">
      <c r="A100" s="131"/>
      <c r="B100" s="154"/>
      <c r="C100" s="131"/>
      <c r="E100" s="149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</row>
    <row r="101" spans="1:72" ht="10.15" customHeight="1">
      <c r="A101" s="131">
        <v>20</v>
      </c>
      <c r="B101" s="155" t="s">
        <v>55</v>
      </c>
      <c r="C101" s="131"/>
      <c r="E101" s="149"/>
      <c r="F101" s="156" t="s">
        <v>34</v>
      </c>
      <c r="G101" s="148">
        <f>SUM(H101:GA101)</f>
        <v>0</v>
      </c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</row>
    <row r="102" spans="1:72" ht="10.15" customHeight="1">
      <c r="A102" s="131"/>
      <c r="B102" s="154"/>
      <c r="C102" s="150"/>
      <c r="D102" s="151"/>
      <c r="E102" s="152"/>
      <c r="F102" s="142" t="s">
        <v>35</v>
      </c>
      <c r="G102" s="148">
        <f>SUM(H102:GA102)</f>
        <v>0</v>
      </c>
      <c r="H102" s="148">
        <f>IF(H$3&gt;=$C102,IF(H$3&lt;=$C102+$D102-1,VLOOKUP((H$3-$C102+1)/$D102,Profile!$B$2:$C$250,2)*($E102-$G101)-(IF(G$3&gt;=$C102,IF(G$3&lt;=$C102+$D102-1,VLOOKUP((G$3-$C102+1)/$D102,Profile!$B$2:$C$250,2)*($E102-$G101),0),0)),0),0)</f>
        <v>0</v>
      </c>
      <c r="I102" s="148">
        <f>IF(I$3&gt;=$C102,IF(I$3&lt;=$C102+$D102-1,VLOOKUP((I$3-$C102+1)/$D102,Profile!$B$2:$C$250,2)*($E102-$G101)-(IF(H$3&gt;=$C102,IF(H$3&lt;=$C102+$D102-1,VLOOKUP((H$3-$C102+1)/$D102,Profile!$B$2:$C$250,2)*($E102-$G101),0),0)),0),0)</f>
        <v>0</v>
      </c>
      <c r="J102" s="148">
        <f>IF(J$3&gt;=$C102,IF(J$3&lt;=$C102+$D102-1,VLOOKUP((J$3-$C102+1)/$D102,Profile!$B$2:$C$250,2)*($E102-$G101)-(IF(I$3&gt;=$C102,IF(I$3&lt;=$C102+$D102-1,VLOOKUP((I$3-$C102+1)/$D102,Profile!$B$2:$C$250,2)*($E102-$G101),0),0)),0),0)</f>
        <v>0</v>
      </c>
      <c r="K102" s="148">
        <f>IF(K$3&gt;=$C102,IF(K$3&lt;=$C102+$D102-1,VLOOKUP((K$3-$C102+1)/$D102,Profile!$B$2:$C$250,2)*($E102-$G101)-(IF(J$3&gt;=$C102,IF(J$3&lt;=$C102+$D102-1,VLOOKUP((J$3-$C102+1)/$D102,Profile!$B$2:$C$250,2)*($E102-$G101),0),0)),0),0)</f>
        <v>0</v>
      </c>
      <c r="L102" s="148">
        <f>IF(L$3&gt;=$C102,IF(L$3&lt;=$C102+$D102-1,VLOOKUP((L$3-$C102+1)/$D102,Profile!$B$2:$C$250,2)*($E102-$G101)-(IF(K$3&gt;=$C102,IF(K$3&lt;=$C102+$D102-1,VLOOKUP((K$3-$C102+1)/$D102,Profile!$B$2:$C$250,2)*($E102-$G101),0),0)),0),0)</f>
        <v>0</v>
      </c>
      <c r="M102" s="148">
        <f>IF(M$3&gt;=$C102,IF(M$3&lt;=$C102+$D102-1,VLOOKUP((M$3-$C102+1)/$D102,Profile!$B$2:$C$250,2)*($E102-$G101)-(IF(L$3&gt;=$C102,IF(L$3&lt;=$C102+$D102-1,VLOOKUP((L$3-$C102+1)/$D102,Profile!$B$2:$C$250,2)*($E102-$G101),0),0)),0),0)</f>
        <v>0</v>
      </c>
      <c r="N102" s="148">
        <f>IF(N$3&gt;=$C102,IF(N$3&lt;=$C102+$D102-1,VLOOKUP((N$3-$C102+1)/$D102,Profile!$B$2:$C$250,2)*($E102-$G101)-(IF(M$3&gt;=$C102,IF(M$3&lt;=$C102+$D102-1,VLOOKUP((M$3-$C102+1)/$D102,Profile!$B$2:$C$250,2)*($E102-$G101),0),0)),0),0)</f>
        <v>0</v>
      </c>
      <c r="O102" s="148">
        <f>IF(O$3&gt;=$C102,IF(O$3&lt;=$C102+$D102-1,VLOOKUP((O$3-$C102+1)/$D102,Profile!$B$2:$C$250,2)*($E102-$G101)-(IF(N$3&gt;=$C102,IF(N$3&lt;=$C102+$D102-1,VLOOKUP((N$3-$C102+1)/$D102,Profile!$B$2:$C$250,2)*($E102-$G101),0),0)),0),0)</f>
        <v>0</v>
      </c>
      <c r="P102" s="148">
        <f>IF(P$3&gt;=$C102,IF(P$3&lt;=$C102+$D102-1,VLOOKUP((P$3-$C102+1)/$D102,Profile!$B$2:$C$250,2)*($E102-$G101)-(IF(O$3&gt;=$C102,IF(O$3&lt;=$C102+$D102-1,VLOOKUP((O$3-$C102+1)/$D102,Profile!$B$2:$C$250,2)*($E102-$G101),0),0)),0),0)</f>
        <v>0</v>
      </c>
      <c r="Q102" s="148">
        <f>IF(Q$3&gt;=$C102,IF(Q$3&lt;=$C102+$D102-1,VLOOKUP((Q$3-$C102+1)/$D102,Profile!$B$2:$C$250,2)*($E102-$G101)-(IF(P$3&gt;=$C102,IF(P$3&lt;=$C102+$D102-1,VLOOKUP((P$3-$C102+1)/$D102,Profile!$B$2:$C$250,2)*($E102-$G101),0),0)),0),0)</f>
        <v>0</v>
      </c>
      <c r="R102" s="148">
        <f>IF(R$3&gt;=$C102,IF(R$3&lt;=$C102+$D102-1,VLOOKUP((R$3-$C102+1)/$D102,Profile!$B$2:$C$250,2)*($E102-$G101)-(IF(Q$3&gt;=$C102,IF(Q$3&lt;=$C102+$D102-1,VLOOKUP((Q$3-$C102+1)/$D102,Profile!$B$2:$C$250,2)*($E102-$G101),0),0)),0),0)</f>
        <v>0</v>
      </c>
      <c r="S102" s="148">
        <f>IF(S$3&gt;=$C102,IF(S$3&lt;=$C102+$D102-1,VLOOKUP((S$3-$C102+1)/$D102,Profile!$B$2:$C$250,2)*($E102-$G101)-(IF(R$3&gt;=$C102,IF(R$3&lt;=$C102+$D102-1,VLOOKUP((R$3-$C102+1)/$D102,Profile!$B$2:$C$250,2)*($E102-$G101),0),0)),0),0)</f>
        <v>0</v>
      </c>
      <c r="T102" s="148">
        <f>IF(T$3&gt;=$C102,IF(T$3&lt;=$C102+$D102-1,VLOOKUP((T$3-$C102+1)/$D102,Profile!$B$2:$C$250,2)*($E102-$G101)-(IF(S$3&gt;=$C102,IF(S$3&lt;=$C102+$D102-1,VLOOKUP((S$3-$C102+1)/$D102,Profile!$B$2:$C$250,2)*($E102-$G101),0),0)),0),0)</f>
        <v>0</v>
      </c>
      <c r="U102" s="148">
        <f>IF(U$3&gt;=$C102,IF(U$3&lt;=$C102+$D102-1,VLOOKUP((U$3-$C102+1)/$D102,Profile!$B$2:$C$250,2)*($E102-$G101)-(IF(T$3&gt;=$C102,IF(T$3&lt;=$C102+$D102-1,VLOOKUP((T$3-$C102+1)/$D102,Profile!$B$2:$C$250,2)*($E102-$G101),0),0)),0),0)</f>
        <v>0</v>
      </c>
      <c r="V102" s="148">
        <f>IF(V$3&gt;=$C102,IF(V$3&lt;=$C102+$D102-1,VLOOKUP((V$3-$C102+1)/$D102,Profile!$B$2:$C$250,2)*($E102-$G101)-(IF(U$3&gt;=$C102,IF(U$3&lt;=$C102+$D102-1,VLOOKUP((U$3-$C102+1)/$D102,Profile!$B$2:$C$250,2)*($E102-$G101),0),0)),0),0)</f>
        <v>0</v>
      </c>
      <c r="W102" s="148">
        <f>IF(W$3&gt;=$C102,IF(W$3&lt;=$C102+$D102-1,VLOOKUP((W$3-$C102+1)/$D102,Profile!$B$2:$C$250,2)*($E102-$G101)-(IF(V$3&gt;=$C102,IF(V$3&lt;=$C102+$D102-1,VLOOKUP((V$3-$C102+1)/$D102,Profile!$B$2:$C$250,2)*($E102-$G101),0),0)),0),0)</f>
        <v>0</v>
      </c>
      <c r="X102" s="148">
        <f>IF(X$3&gt;=$C102,IF(X$3&lt;=$C102+$D102-1,VLOOKUP((X$3-$C102+1)/$D102,Profile!$B$2:$C$250,2)*($E102-$G101)-(IF(W$3&gt;=$C102,IF(W$3&lt;=$C102+$D102-1,VLOOKUP((W$3-$C102+1)/$D102,Profile!$B$2:$C$250,2)*($E102-$G101),0),0)),0),0)</f>
        <v>0</v>
      </c>
      <c r="Y102" s="148">
        <f>IF(Y$3&gt;=$C102,IF(Y$3&lt;=$C102+$D102-1,VLOOKUP((Y$3-$C102+1)/$D102,Profile!$B$2:$C$250,2)*($E102-$G101)-(IF(X$3&gt;=$C102,IF(X$3&lt;=$C102+$D102-1,VLOOKUP((X$3-$C102+1)/$D102,Profile!$B$2:$C$250,2)*($E102-$G101),0),0)),0),0)</f>
        <v>0</v>
      </c>
      <c r="Z102" s="148">
        <f>IF(Z$3&gt;=$C102,IF(Z$3&lt;=$C102+$D102-1,VLOOKUP((Z$3-$C102+1)/$D102,Profile!$B$2:$C$250,2)*($E102-$G101)-(IF(Y$3&gt;=$C102,IF(Y$3&lt;=$C102+$D102-1,VLOOKUP((Y$3-$C102+1)/$D102,Profile!$B$2:$C$250,2)*($E102-$G101),0),0)),0),0)</f>
        <v>0</v>
      </c>
      <c r="AA102" s="148">
        <f>IF(AA$3&gt;=$C102,IF(AA$3&lt;=$C102+$D102-1,VLOOKUP((AA$3-$C102+1)/$D102,Profile!$B$2:$C$250,2)*($E102-$G101)-(IF(Z$3&gt;=$C102,IF(Z$3&lt;=$C102+$D102-1,VLOOKUP((Z$3-$C102+1)/$D102,Profile!$B$2:$C$250,2)*($E102-$G101),0),0)),0),0)</f>
        <v>0</v>
      </c>
      <c r="AB102" s="148">
        <f>IF(AB$3&gt;=$C102,IF(AB$3&lt;=$C102+$D102-1,VLOOKUP((AB$3-$C102+1)/$D102,Profile!$B$2:$C$250,2)*($E102-$G101)-(IF(AA$3&gt;=$C102,IF(AA$3&lt;=$C102+$D102-1,VLOOKUP((AA$3-$C102+1)/$D102,Profile!$B$2:$C$250,2)*($E102-$G101),0),0)),0),0)</f>
        <v>0</v>
      </c>
      <c r="AC102" s="148">
        <f>IF(AC$3&gt;=$C102,IF(AC$3&lt;=$C102+$D102-1,VLOOKUP((AC$3-$C102+1)/$D102,Profile!$B$2:$C$250,2)*($E102-$G101)-(IF(AB$3&gt;=$C102,IF(AB$3&lt;=$C102+$D102-1,VLOOKUP((AB$3-$C102+1)/$D102,Profile!$B$2:$C$250,2)*($E102-$G101),0),0)),0),0)</f>
        <v>0</v>
      </c>
      <c r="AD102" s="148">
        <f>IF(AD$3&gt;=$C102,IF(AD$3&lt;=$C102+$D102-1,VLOOKUP((AD$3-$C102+1)/$D102,Profile!$B$2:$C$250,2)*($E102-$G101)-(IF(AC$3&gt;=$C102,IF(AC$3&lt;=$C102+$D102-1,VLOOKUP((AC$3-$C102+1)/$D102,Profile!$B$2:$C$250,2)*($E102-$G101),0),0)),0),0)</f>
        <v>0</v>
      </c>
      <c r="AE102" s="148">
        <f>IF(AE$3&gt;=$C102,IF(AE$3&lt;=$C102+$D102-1,VLOOKUP((AE$3-$C102+1)/$D102,Profile!$B$2:$C$250,2)*($E102-$G101)-(IF(AD$3&gt;=$C102,IF(AD$3&lt;=$C102+$D102-1,VLOOKUP((AD$3-$C102+1)/$D102,Profile!$B$2:$C$250,2)*($E102-$G101),0),0)),0),0)</f>
        <v>0</v>
      </c>
      <c r="AF102" s="148">
        <f>IF(AF$3&gt;=$C102,IF(AF$3&lt;=$C102+$D102-1,VLOOKUP((AF$3-$C102+1)/$D102,Profile!$B$2:$C$250,2)*($E102-$G101)-(IF(AE$3&gt;=$C102,IF(AE$3&lt;=$C102+$D102-1,VLOOKUP((AE$3-$C102+1)/$D102,Profile!$B$2:$C$250,2)*($E102-$G101),0),0)),0),0)</f>
        <v>0</v>
      </c>
      <c r="AG102" s="148">
        <f>IF(AG$3&gt;=$C102,IF(AG$3&lt;=$C102+$D102-1,VLOOKUP((AG$3-$C102+1)/$D102,Profile!$B$2:$C$250,2)*($E102-$G101)-(IF(AF$3&gt;=$C102,IF(AF$3&lt;=$C102+$D102-1,VLOOKUP((AF$3-$C102+1)/$D102,Profile!$B$2:$C$250,2)*($E102-$G101),0),0)),0),0)</f>
        <v>0</v>
      </c>
      <c r="AH102" s="148">
        <f>IF(AH$3&gt;=$C102,IF(AH$3&lt;=$C102+$D102-1,VLOOKUP((AH$3-$C102+1)/$D102,Profile!$B$2:$C$250,2)*($E102-$G101)-(IF(AG$3&gt;=$C102,IF(AG$3&lt;=$C102+$D102-1,VLOOKUP((AG$3-$C102+1)/$D102,Profile!$B$2:$C$250,2)*($E102-$G101),0),0)),0),0)</f>
        <v>0</v>
      </c>
      <c r="AI102" s="148">
        <f>IF(AI$3&gt;=$C102,IF(AI$3&lt;=$C102+$D102-1,VLOOKUP((AI$3-$C102+1)/$D102,Profile!$B$2:$C$250,2)*($E102-$G101)-(IF(AH$3&gt;=$C102,IF(AH$3&lt;=$C102+$D102-1,VLOOKUP((AH$3-$C102+1)/$D102,Profile!$B$2:$C$250,2)*($E102-$G101),0),0)),0),0)</f>
        <v>0</v>
      </c>
      <c r="AJ102" s="148">
        <f>IF(AJ$3&gt;=$C102,IF(AJ$3&lt;=$C102+$D102-1,VLOOKUP((AJ$3-$C102+1)/$D102,Profile!$B$2:$C$250,2)*($E102-$G101)-(IF(AI$3&gt;=$C102,IF(AI$3&lt;=$C102+$D102-1,VLOOKUP((AI$3-$C102+1)/$D102,Profile!$B$2:$C$250,2)*($E102-$G101),0),0)),0),0)</f>
        <v>0</v>
      </c>
      <c r="AK102" s="148">
        <f>IF(AK$3&gt;=$C102,IF(AK$3&lt;=$C102+$D102-1,VLOOKUP((AK$3-$C102+1)/$D102,Profile!$B$2:$C$250,2)*($E102-$G101)-(IF(AJ$3&gt;=$C102,IF(AJ$3&lt;=$C102+$D102-1,VLOOKUP((AJ$3-$C102+1)/$D102,Profile!$B$2:$C$250,2)*($E102-$G101),0),0)),0),0)</f>
        <v>0</v>
      </c>
      <c r="AL102" s="148">
        <f>IF(AL$3&gt;=$C102,IF(AL$3&lt;=$C102+$D102-1,VLOOKUP((AL$3-$C102+1)/$D102,Profile!$B$2:$C$250,2)*($E102-$G101)-(IF(AK$3&gt;=$C102,IF(AK$3&lt;=$C102+$D102-1,VLOOKUP((AK$3-$C102+1)/$D102,Profile!$B$2:$C$250,2)*($E102-$G101),0),0)),0),0)</f>
        <v>0</v>
      </c>
      <c r="AM102" s="148">
        <f>IF(AM$3&gt;=$C102,IF(AM$3&lt;=$C102+$D102-1,VLOOKUP((AM$3-$C102+1)/$D102,Profile!$B$2:$C$250,2)*($E102-$G101)-(IF(AL$3&gt;=$C102,IF(AL$3&lt;=$C102+$D102-1,VLOOKUP((AL$3-$C102+1)/$D102,Profile!$B$2:$C$250,2)*($E102-$G101),0),0)),0),0)</f>
        <v>0</v>
      </c>
      <c r="AN102" s="148">
        <f>IF(AN$3&gt;=$C102,IF(AN$3&lt;=$C102+$D102-1,VLOOKUP((AN$3-$C102+1)/$D102,Profile!$B$2:$C$250,2)*($E102-$G101)-(IF(AM$3&gt;=$C102,IF(AM$3&lt;=$C102+$D102-1,VLOOKUP((AM$3-$C102+1)/$D102,Profile!$B$2:$C$250,2)*($E102-$G101),0),0)),0),0)</f>
        <v>0</v>
      </c>
      <c r="AO102" s="148">
        <f>IF(AO$3&gt;=$C102,IF(AO$3&lt;=$C102+$D102-1,VLOOKUP((AO$3-$C102+1)/$D102,Profile!$B$2:$C$250,2)*($E102-$G101)-(IF(AN$3&gt;=$C102,IF(AN$3&lt;=$C102+$D102-1,VLOOKUP((AN$3-$C102+1)/$D102,Profile!$B$2:$C$250,2)*($E102-$G101),0),0)),0),0)</f>
        <v>0</v>
      </c>
      <c r="AP102" s="148">
        <f>IF(AP$3&gt;=$C102,IF(AP$3&lt;=$C102+$D102-1,VLOOKUP((AP$3-$C102+1)/$D102,Profile!$B$2:$C$250,2)*($E102-$G101)-(IF(AO$3&gt;=$C102,IF(AO$3&lt;=$C102+$D102-1,VLOOKUP((AO$3-$C102+1)/$D102,Profile!$B$2:$C$250,2)*($E102-$G101),0),0)),0),0)</f>
        <v>0</v>
      </c>
      <c r="AQ102" s="148">
        <f>IF(AQ$3&gt;=$C102,IF(AQ$3&lt;=$C102+$D102-1,VLOOKUP((AQ$3-$C102+1)/$D102,Profile!$B$2:$C$250,2)*($E102-$G101)-(IF(AP$3&gt;=$C102,IF(AP$3&lt;=$C102+$D102-1,VLOOKUP((AP$3-$C102+1)/$D102,Profile!$B$2:$C$250,2)*($E102-$G101),0),0)),0),0)</f>
        <v>0</v>
      </c>
      <c r="AR102" s="148">
        <f>IF(AR$3&gt;=$C102,IF(AR$3&lt;=$C102+$D102-1,VLOOKUP((AR$3-$C102+1)/$D102,Profile!$B$2:$C$250,2)*($E102-$G101)-(IF(AQ$3&gt;=$C102,IF(AQ$3&lt;=$C102+$D102-1,VLOOKUP((AQ$3-$C102+1)/$D102,Profile!$B$2:$C$250,2)*($E102-$G101),0),0)),0),0)</f>
        <v>0</v>
      </c>
      <c r="AS102" s="148">
        <f>IF(AS$3&gt;=$C102,IF(AS$3&lt;=$C102+$D102-1,VLOOKUP((AS$3-$C102+1)/$D102,Profile!$B$2:$C$250,2)*($E102-$G101)-(IF(AR$3&gt;=$C102,IF(AR$3&lt;=$C102+$D102-1,VLOOKUP((AR$3-$C102+1)/$D102,Profile!$B$2:$C$250,2)*($E102-$G101),0),0)),0),0)</f>
        <v>0</v>
      </c>
      <c r="AT102" s="148">
        <f>IF(AT$3&gt;=$C102,IF(AT$3&lt;=$C102+$D102-1,VLOOKUP((AT$3-$C102+1)/$D102,Profile!$B$2:$C$250,2)*($E102-$G101)-(IF(AS$3&gt;=$C102,IF(AS$3&lt;=$C102+$D102-1,VLOOKUP((AS$3-$C102+1)/$D102,Profile!$B$2:$C$250,2)*($E102-$G101),0),0)),0),0)</f>
        <v>0</v>
      </c>
      <c r="AU102" s="148">
        <f>IF(AU$3&gt;=$C102,IF(AU$3&lt;=$C102+$D102-1,VLOOKUP((AU$3-$C102+1)/$D102,Profile!$B$2:$C$250,2)*($E102-$G101)-(IF(AT$3&gt;=$C102,IF(AT$3&lt;=$C102+$D102-1,VLOOKUP((AT$3-$C102+1)/$D102,Profile!$B$2:$C$250,2)*($E102-$G101),0),0)),0),0)</f>
        <v>0</v>
      </c>
      <c r="AV102" s="148">
        <f>IF(AV$3&gt;=$C102,IF(AV$3&lt;=$C102+$D102-1,VLOOKUP((AV$3-$C102+1)/$D102,Profile!$B$2:$C$250,2)*($E102-$G101)-(IF(AU$3&gt;=$C102,IF(AU$3&lt;=$C102+$D102-1,VLOOKUP((AU$3-$C102+1)/$D102,Profile!$B$2:$C$250,2)*($E102-$G101),0),0)),0),0)</f>
        <v>0</v>
      </c>
      <c r="AW102" s="148">
        <f>IF(AW$3&gt;=$C102,IF(AW$3&lt;=$C102+$D102-1,VLOOKUP((AW$3-$C102+1)/$D102,Profile!$B$2:$C$250,2)*($E102-$G101)-(IF(AV$3&gt;=$C102,IF(AV$3&lt;=$C102+$D102-1,VLOOKUP((AV$3-$C102+1)/$D102,Profile!$B$2:$C$250,2)*($E102-$G101),0),0)),0),0)</f>
        <v>0</v>
      </c>
      <c r="AX102" s="148">
        <f>IF(AX$3&gt;=$C102,IF(AX$3&lt;=$C102+$D102-1,VLOOKUP((AX$3-$C102+1)/$D102,Profile!$B$2:$C$250,2)*($E102-$G101)-(IF(AW$3&gt;=$C102,IF(AW$3&lt;=$C102+$D102-1,VLOOKUP((AW$3-$C102+1)/$D102,Profile!$B$2:$C$250,2)*($E102-$G101),0),0)),0),0)</f>
        <v>0</v>
      </c>
      <c r="AY102" s="148">
        <f>IF(AY$3&gt;=$C102,IF(AY$3&lt;=$C102+$D102-1,VLOOKUP((AY$3-$C102+1)/$D102,Profile!$B$2:$C$250,2)*($E102-$G101)-(IF(AX$3&gt;=$C102,IF(AX$3&lt;=$C102+$D102-1,VLOOKUP((AX$3-$C102+1)/$D102,Profile!$B$2:$C$250,2)*($E102-$G101),0),0)),0),0)</f>
        <v>0</v>
      </c>
      <c r="AZ102" s="148">
        <f>IF(AZ$3&gt;=$C102,IF(AZ$3&lt;=$C102+$D102-1,VLOOKUP((AZ$3-$C102+1)/$D102,Profile!$B$2:$C$250,2)*($E102-$G101)-(IF(AY$3&gt;=$C102,IF(AY$3&lt;=$C102+$D102-1,VLOOKUP((AY$3-$C102+1)/$D102,Profile!$B$2:$C$250,2)*($E102-$G101),0),0)),0),0)</f>
        <v>0</v>
      </c>
      <c r="BA102" s="148">
        <f>IF(BA$3&gt;=$C102,IF(BA$3&lt;=$C102+$D102-1,VLOOKUP((BA$3-$C102+1)/$D102,Profile!$B$2:$C$250,2)*($E102-$G101)-(IF(AZ$3&gt;=$C102,IF(AZ$3&lt;=$C102+$D102-1,VLOOKUP((AZ$3-$C102+1)/$D102,Profile!$B$2:$C$250,2)*($E102-$G101),0),0)),0),0)</f>
        <v>0</v>
      </c>
      <c r="BB102" s="148">
        <f>IF(BB$3&gt;=$C102,IF(BB$3&lt;=$C102+$D102-1,VLOOKUP((BB$3-$C102+1)/$D102,Profile!$B$2:$C$250,2)*($E102-$G101)-(IF(BA$3&gt;=$C102,IF(BA$3&lt;=$C102+$D102-1,VLOOKUP((BA$3-$C102+1)/$D102,Profile!$B$2:$C$250,2)*($E102-$G101),0),0)),0),0)</f>
        <v>0</v>
      </c>
      <c r="BC102" s="148">
        <f>IF(BC$3&gt;=$C102,IF(BC$3&lt;=$C102+$D102-1,VLOOKUP((BC$3-$C102+1)/$D102,Profile!$B$2:$C$250,2)*($E102-$G101)-(IF(BB$3&gt;=$C102,IF(BB$3&lt;=$C102+$D102-1,VLOOKUP((BB$3-$C102+1)/$D102,Profile!$B$2:$C$250,2)*($E102-$G101),0),0)),0),0)</f>
        <v>0</v>
      </c>
      <c r="BD102" s="148">
        <f>IF(BD$3&gt;=$C102,IF(BD$3&lt;=$C102+$D102-1,VLOOKUP((BD$3-$C102+1)/$D102,Profile!$B$2:$C$250,2)*($E102-$G101)-(IF(BC$3&gt;=$C102,IF(BC$3&lt;=$C102+$D102-1,VLOOKUP((BC$3-$C102+1)/$D102,Profile!$B$2:$C$250,2)*($E102-$G101),0),0)),0),0)</f>
        <v>0</v>
      </c>
      <c r="BE102" s="148">
        <f>IF(BE$3&gt;=$C102,IF(BE$3&lt;=$C102+$D102-1,VLOOKUP((BE$3-$C102+1)/$D102,Profile!$B$2:$C$250,2)*($E102-$G101)-(IF(BD$3&gt;=$C102,IF(BD$3&lt;=$C102+$D102-1,VLOOKUP((BD$3-$C102+1)/$D102,Profile!$B$2:$C$250,2)*($E102-$G101),0),0)),0),0)</f>
        <v>0</v>
      </c>
      <c r="BF102" s="148">
        <f>IF(BF$3&gt;=$C102,IF(BF$3&lt;=$C102+$D102-1,VLOOKUP((BF$3-$C102+1)/$D102,Profile!$B$2:$C$250,2)*($E102-$G101)-(IF(BE$3&gt;=$C102,IF(BE$3&lt;=$C102+$D102-1,VLOOKUP((BE$3-$C102+1)/$D102,Profile!$B$2:$C$250,2)*($E102-$G101),0),0)),0),0)</f>
        <v>0</v>
      </c>
      <c r="BG102" s="148">
        <f>IF(BG$3&gt;=$C102,IF(BG$3&lt;=$C102+$D102-1,VLOOKUP((BG$3-$C102+1)/$D102,Profile!$B$2:$C$250,2)*($E102-$G101)-(IF(BF$3&gt;=$C102,IF(BF$3&lt;=$C102+$D102-1,VLOOKUP((BF$3-$C102+1)/$D102,Profile!$B$2:$C$250,2)*($E102-$G101),0),0)),0),0)</f>
        <v>0</v>
      </c>
      <c r="BH102" s="148">
        <f>IF(BH$3&gt;=$C102,IF(BH$3&lt;=$C102+$D102-1,VLOOKUP((BH$3-$C102+1)/$D102,Profile!$B$2:$C$250,2)*($E102-$G101)-(IF(BG$3&gt;=$C102,IF(BG$3&lt;=$C102+$D102-1,VLOOKUP((BG$3-$C102+1)/$D102,Profile!$B$2:$C$250,2)*($E102-$G101),0),0)),0),0)</f>
        <v>0</v>
      </c>
      <c r="BI102" s="148">
        <f>IF(BI$3&gt;=$C102,IF(BI$3&lt;=$C102+$D102-1,VLOOKUP((BI$3-$C102+1)/$D102,Profile!$B$2:$C$250,2)*($E102-$G101)-(IF(BH$3&gt;=$C102,IF(BH$3&lt;=$C102+$D102-1,VLOOKUP((BH$3-$C102+1)/$D102,Profile!$B$2:$C$250,2)*($E102-$G101),0),0)),0),0)</f>
        <v>0</v>
      </c>
      <c r="BJ102" s="148">
        <f>IF(BJ$3&gt;=$C102,IF(BJ$3&lt;=$C102+$D102-1,VLOOKUP((BJ$3-$C102+1)/$D102,Profile!$B$2:$C$250,2)*($E102-$G101)-(IF(BI$3&gt;=$C102,IF(BI$3&lt;=$C102+$D102-1,VLOOKUP((BI$3-$C102+1)/$D102,Profile!$B$2:$C$250,2)*($E102-$G101),0),0)),0),0)</f>
        <v>0</v>
      </c>
      <c r="BK102" s="148">
        <f>IF(BK$3&gt;=$C102,IF(BK$3&lt;=$C102+$D102-1,VLOOKUP((BK$3-$C102+1)/$D102,Profile!$B$2:$C$250,2)*($E102-$G101)-(IF(BJ$3&gt;=$C102,IF(BJ$3&lt;=$C102+$D102-1,VLOOKUP((BJ$3-$C102+1)/$D102,Profile!$B$2:$C$250,2)*($E102-$G101),0),0)),0),0)</f>
        <v>0</v>
      </c>
      <c r="BL102" s="148">
        <f>IF(BL$3&gt;=$C102,IF(BL$3&lt;=$C102+$D102-1,VLOOKUP((BL$3-$C102+1)/$D102,Profile!$B$2:$C$250,2)*($E102-$G101)-(IF(BK$3&gt;=$C102,IF(BK$3&lt;=$C102+$D102-1,VLOOKUP((BK$3-$C102+1)/$D102,Profile!$B$2:$C$250,2)*($E102-$G101),0),0)),0),0)</f>
        <v>0</v>
      </c>
      <c r="BM102" s="148">
        <f>IF(BM$3&gt;=$C102,IF(BM$3&lt;=$C102+$D102-1,VLOOKUP((BM$3-$C102+1)/$D102,Profile!$B$2:$C$250,2)*($E102-$G101)-(IF(BL$3&gt;=$C102,IF(BL$3&lt;=$C102+$D102-1,VLOOKUP((BL$3-$C102+1)/$D102,Profile!$B$2:$C$250,2)*($E102-$G101),0),0)),0),0)</f>
        <v>0</v>
      </c>
      <c r="BN102" s="148">
        <f>IF(BN$3&gt;=$C102,IF(BN$3&lt;=$C102+$D102-1,VLOOKUP((BN$3-$C102+1)/$D102,Profile!$B$2:$C$250,2)*($E102-$G101)-(IF(BM$3&gt;=$C102,IF(BM$3&lt;=$C102+$D102-1,VLOOKUP((BM$3-$C102+1)/$D102,Profile!$B$2:$C$250,2)*($E102-$G101),0),0)),0),0)</f>
        <v>0</v>
      </c>
      <c r="BO102" s="148">
        <f>IF(BO$3&gt;=$C102,IF(BO$3&lt;=$C102+$D102-1,VLOOKUP((BO$3-$C102+1)/$D102,Profile!$B$2:$C$250,2)*($E102-$G101)-(IF(BN$3&gt;=$C102,IF(BN$3&lt;=$C102+$D102-1,VLOOKUP((BN$3-$C102+1)/$D102,Profile!$B$2:$C$250,2)*($E102-$G101),0),0)),0),0)</f>
        <v>0</v>
      </c>
      <c r="BP102" s="148">
        <f>IF(BP$3&gt;=$C102,IF(BP$3&lt;=$C102+$D102-1,VLOOKUP((BP$3-$C102+1)/$D102,Profile!$B$2:$C$250,2)*($E102-$G101)-(IF(BO$3&gt;=$C102,IF(BO$3&lt;=$C102+$D102-1,VLOOKUP((BO$3-$C102+1)/$D102,Profile!$B$2:$C$250,2)*($E102-$G101),0),0)),0),0)</f>
        <v>0</v>
      </c>
      <c r="BQ102" s="148">
        <f>IF(BQ$3&gt;=$C102,IF(BQ$3&lt;=$C102+$D102-1,VLOOKUP((BQ$3-$C102+1)/$D102,Profile!$B$2:$C$250,2)*($E102-$G101)-(IF(BP$3&gt;=$C102,IF(BP$3&lt;=$C102+$D102-1,VLOOKUP((BP$3-$C102+1)/$D102,Profile!$B$2:$C$250,2)*($E102-$G101),0),0)),0),0)</f>
        <v>0</v>
      </c>
      <c r="BR102" s="148">
        <f>IF(BR$3&gt;=$C102,IF(BR$3&lt;=$C102+$D102-1,VLOOKUP((BR$3-$C102+1)/$D102,Profile!$B$2:$C$250,2)*($E102-$G101)-(IF(BQ$3&gt;=$C102,IF(BQ$3&lt;=$C102+$D102-1,VLOOKUP((BQ$3-$C102+1)/$D102,Profile!$B$2:$C$250,2)*($E102-$G101),0),0)),0),0)</f>
        <v>0</v>
      </c>
      <c r="BS102" s="148">
        <f>IF(BS$3&gt;=$C102,IF(BS$3&lt;=$C102+$D102-1,VLOOKUP((BS$3-$C102+1)/$D102,Profile!$B$2:$C$250,2)*($E102-$G101)-(IF(BR$3&gt;=$C102,IF(BR$3&lt;=$C102+$D102-1,VLOOKUP((BR$3-$C102+1)/$D102,Profile!$B$2:$C$250,2)*($E102-$G101),0),0)),0),0)</f>
        <v>0</v>
      </c>
      <c r="BT102" s="148">
        <f>IF(BT$3&gt;=$C102,IF(BT$3&lt;=$C102+$D102-1,VLOOKUP((BT$3-$C102+1)/$D102,Profile!$B$2:$C$250,2)*($E102-$G101)-(IF(BS$3&gt;=$C102,IF(BS$3&lt;=$C102+$D102-1,VLOOKUP((BS$3-$C102+1)/$D102,Profile!$B$2:$C$250,2)*($E102-$G101),0),0)),0),0)</f>
        <v>0</v>
      </c>
    </row>
    <row r="103" spans="1:72" ht="10.15" customHeight="1">
      <c r="A103" s="131"/>
      <c r="B103" s="154"/>
      <c r="C103" s="131"/>
      <c r="D103" s="153"/>
      <c r="E103" s="149"/>
      <c r="F103" s="142" t="s">
        <v>31</v>
      </c>
      <c r="G103" s="148">
        <f>SUM(H103:GA103)</f>
        <v>0</v>
      </c>
      <c r="H103" s="148">
        <f t="shared" ref="H103:AM103" si="78">+H101+H102</f>
        <v>0</v>
      </c>
      <c r="I103" s="148">
        <f t="shared" si="78"/>
        <v>0</v>
      </c>
      <c r="J103" s="148">
        <f t="shared" si="78"/>
        <v>0</v>
      </c>
      <c r="K103" s="148">
        <f t="shared" si="78"/>
        <v>0</v>
      </c>
      <c r="L103" s="148">
        <f t="shared" si="78"/>
        <v>0</v>
      </c>
      <c r="M103" s="148">
        <f t="shared" si="78"/>
        <v>0</v>
      </c>
      <c r="N103" s="148">
        <f t="shared" si="78"/>
        <v>0</v>
      </c>
      <c r="O103" s="148">
        <f t="shared" si="78"/>
        <v>0</v>
      </c>
      <c r="P103" s="148">
        <f t="shared" si="78"/>
        <v>0</v>
      </c>
      <c r="Q103" s="148">
        <f t="shared" si="78"/>
        <v>0</v>
      </c>
      <c r="R103" s="148">
        <f t="shared" si="78"/>
        <v>0</v>
      </c>
      <c r="S103" s="148">
        <f t="shared" si="78"/>
        <v>0</v>
      </c>
      <c r="T103" s="148">
        <f t="shared" si="78"/>
        <v>0</v>
      </c>
      <c r="U103" s="148">
        <f t="shared" si="78"/>
        <v>0</v>
      </c>
      <c r="V103" s="148">
        <f t="shared" si="78"/>
        <v>0</v>
      </c>
      <c r="W103" s="148">
        <f t="shared" si="78"/>
        <v>0</v>
      </c>
      <c r="X103" s="148">
        <f t="shared" si="78"/>
        <v>0</v>
      </c>
      <c r="Y103" s="148">
        <f t="shared" si="78"/>
        <v>0</v>
      </c>
      <c r="Z103" s="148">
        <f t="shared" si="78"/>
        <v>0</v>
      </c>
      <c r="AA103" s="148">
        <f t="shared" si="78"/>
        <v>0</v>
      </c>
      <c r="AB103" s="148">
        <f t="shared" si="78"/>
        <v>0</v>
      </c>
      <c r="AC103" s="148">
        <f t="shared" si="78"/>
        <v>0</v>
      </c>
      <c r="AD103" s="148">
        <f t="shared" si="78"/>
        <v>0</v>
      </c>
      <c r="AE103" s="148">
        <f t="shared" si="78"/>
        <v>0</v>
      </c>
      <c r="AF103" s="148">
        <f t="shared" si="78"/>
        <v>0</v>
      </c>
      <c r="AG103" s="148">
        <f t="shared" si="78"/>
        <v>0</v>
      </c>
      <c r="AH103" s="148">
        <f t="shared" si="78"/>
        <v>0</v>
      </c>
      <c r="AI103" s="148">
        <f t="shared" si="78"/>
        <v>0</v>
      </c>
      <c r="AJ103" s="148">
        <f t="shared" si="78"/>
        <v>0</v>
      </c>
      <c r="AK103" s="148">
        <f t="shared" si="78"/>
        <v>0</v>
      </c>
      <c r="AL103" s="148">
        <f t="shared" si="78"/>
        <v>0</v>
      </c>
      <c r="AM103" s="148">
        <f t="shared" si="78"/>
        <v>0</v>
      </c>
      <c r="AN103" s="148">
        <f t="shared" ref="AN103:BS103" si="79">+AN101+AN102</f>
        <v>0</v>
      </c>
      <c r="AO103" s="148">
        <f t="shared" si="79"/>
        <v>0</v>
      </c>
      <c r="AP103" s="148">
        <f t="shared" si="79"/>
        <v>0</v>
      </c>
      <c r="AQ103" s="148">
        <f t="shared" si="79"/>
        <v>0</v>
      </c>
      <c r="AR103" s="148">
        <f t="shared" si="79"/>
        <v>0</v>
      </c>
      <c r="AS103" s="148">
        <f t="shared" si="79"/>
        <v>0</v>
      </c>
      <c r="AT103" s="148">
        <f t="shared" si="79"/>
        <v>0</v>
      </c>
      <c r="AU103" s="148">
        <f t="shared" si="79"/>
        <v>0</v>
      </c>
      <c r="AV103" s="148">
        <f t="shared" si="79"/>
        <v>0</v>
      </c>
      <c r="AW103" s="148">
        <f t="shared" si="79"/>
        <v>0</v>
      </c>
      <c r="AX103" s="148">
        <f t="shared" si="79"/>
        <v>0</v>
      </c>
      <c r="AY103" s="148">
        <f t="shared" si="79"/>
        <v>0</v>
      </c>
      <c r="AZ103" s="148">
        <f t="shared" si="79"/>
        <v>0</v>
      </c>
      <c r="BA103" s="148">
        <f t="shared" si="79"/>
        <v>0</v>
      </c>
      <c r="BB103" s="148">
        <f t="shared" si="79"/>
        <v>0</v>
      </c>
      <c r="BC103" s="148">
        <f t="shared" si="79"/>
        <v>0</v>
      </c>
      <c r="BD103" s="148">
        <f t="shared" si="79"/>
        <v>0</v>
      </c>
      <c r="BE103" s="148">
        <f t="shared" si="79"/>
        <v>0</v>
      </c>
      <c r="BF103" s="148">
        <f t="shared" si="79"/>
        <v>0</v>
      </c>
      <c r="BG103" s="148">
        <f t="shared" si="79"/>
        <v>0</v>
      </c>
      <c r="BH103" s="148">
        <f t="shared" si="79"/>
        <v>0</v>
      </c>
      <c r="BI103" s="148">
        <f t="shared" si="79"/>
        <v>0</v>
      </c>
      <c r="BJ103" s="148">
        <f t="shared" si="79"/>
        <v>0</v>
      </c>
      <c r="BK103" s="148">
        <f t="shared" si="79"/>
        <v>0</v>
      </c>
      <c r="BL103" s="148">
        <f t="shared" si="79"/>
        <v>0</v>
      </c>
      <c r="BM103" s="148">
        <f t="shared" si="79"/>
        <v>0</v>
      </c>
      <c r="BN103" s="148">
        <f t="shared" si="79"/>
        <v>0</v>
      </c>
      <c r="BO103" s="148">
        <f t="shared" si="79"/>
        <v>0</v>
      </c>
      <c r="BP103" s="148">
        <f t="shared" si="79"/>
        <v>0</v>
      </c>
      <c r="BQ103" s="148">
        <f t="shared" si="79"/>
        <v>0</v>
      </c>
      <c r="BR103" s="148">
        <f t="shared" si="79"/>
        <v>0</v>
      </c>
      <c r="BS103" s="148">
        <f t="shared" si="79"/>
        <v>0</v>
      </c>
      <c r="BT103" s="148">
        <f>+BT101+BT102</f>
        <v>0</v>
      </c>
    </row>
    <row r="104" spans="1:72" ht="10.15" customHeight="1">
      <c r="A104" s="131"/>
      <c r="B104" s="154"/>
      <c r="C104" s="131"/>
      <c r="D104" s="149"/>
      <c r="F104" s="142" t="s">
        <v>36</v>
      </c>
      <c r="G104" s="148"/>
      <c r="H104" s="148">
        <f>+H103</f>
        <v>0</v>
      </c>
      <c r="I104" s="148">
        <f t="shared" ref="I104:AN104" si="80">+I103+H104</f>
        <v>0</v>
      </c>
      <c r="J104" s="148">
        <f t="shared" si="80"/>
        <v>0</v>
      </c>
      <c r="K104" s="148">
        <f t="shared" si="80"/>
        <v>0</v>
      </c>
      <c r="L104" s="148">
        <f t="shared" si="80"/>
        <v>0</v>
      </c>
      <c r="M104" s="148">
        <f t="shared" si="80"/>
        <v>0</v>
      </c>
      <c r="N104" s="148">
        <f t="shared" si="80"/>
        <v>0</v>
      </c>
      <c r="O104" s="148">
        <f t="shared" si="80"/>
        <v>0</v>
      </c>
      <c r="P104" s="148">
        <f t="shared" si="80"/>
        <v>0</v>
      </c>
      <c r="Q104" s="148">
        <f t="shared" si="80"/>
        <v>0</v>
      </c>
      <c r="R104" s="148">
        <f t="shared" si="80"/>
        <v>0</v>
      </c>
      <c r="S104" s="148">
        <f t="shared" si="80"/>
        <v>0</v>
      </c>
      <c r="T104" s="148">
        <f t="shared" si="80"/>
        <v>0</v>
      </c>
      <c r="U104" s="148">
        <f t="shared" si="80"/>
        <v>0</v>
      </c>
      <c r="V104" s="148">
        <f t="shared" si="80"/>
        <v>0</v>
      </c>
      <c r="W104" s="148">
        <f t="shared" si="80"/>
        <v>0</v>
      </c>
      <c r="X104" s="148">
        <f t="shared" si="80"/>
        <v>0</v>
      </c>
      <c r="Y104" s="148">
        <f t="shared" si="80"/>
        <v>0</v>
      </c>
      <c r="Z104" s="148">
        <f t="shared" si="80"/>
        <v>0</v>
      </c>
      <c r="AA104" s="148">
        <f t="shared" si="80"/>
        <v>0</v>
      </c>
      <c r="AB104" s="148">
        <f t="shared" si="80"/>
        <v>0</v>
      </c>
      <c r="AC104" s="148">
        <f t="shared" si="80"/>
        <v>0</v>
      </c>
      <c r="AD104" s="148">
        <f t="shared" si="80"/>
        <v>0</v>
      </c>
      <c r="AE104" s="148">
        <f t="shared" si="80"/>
        <v>0</v>
      </c>
      <c r="AF104" s="148">
        <f t="shared" si="80"/>
        <v>0</v>
      </c>
      <c r="AG104" s="148">
        <f t="shared" si="80"/>
        <v>0</v>
      </c>
      <c r="AH104" s="148">
        <f t="shared" si="80"/>
        <v>0</v>
      </c>
      <c r="AI104" s="148">
        <f t="shared" si="80"/>
        <v>0</v>
      </c>
      <c r="AJ104" s="148">
        <f t="shared" si="80"/>
        <v>0</v>
      </c>
      <c r="AK104" s="148">
        <f t="shared" si="80"/>
        <v>0</v>
      </c>
      <c r="AL104" s="148">
        <f t="shared" si="80"/>
        <v>0</v>
      </c>
      <c r="AM104" s="148">
        <f t="shared" si="80"/>
        <v>0</v>
      </c>
      <c r="AN104" s="148">
        <f t="shared" si="80"/>
        <v>0</v>
      </c>
      <c r="AO104" s="148">
        <f t="shared" ref="AO104:BT104" si="81">+AO103+AN104</f>
        <v>0</v>
      </c>
      <c r="AP104" s="148">
        <f t="shared" si="81"/>
        <v>0</v>
      </c>
      <c r="AQ104" s="148">
        <f t="shared" si="81"/>
        <v>0</v>
      </c>
      <c r="AR104" s="148">
        <f t="shared" si="81"/>
        <v>0</v>
      </c>
      <c r="AS104" s="148">
        <f t="shared" si="81"/>
        <v>0</v>
      </c>
      <c r="AT104" s="148">
        <f t="shared" si="81"/>
        <v>0</v>
      </c>
      <c r="AU104" s="148">
        <f t="shared" si="81"/>
        <v>0</v>
      </c>
      <c r="AV104" s="148">
        <f t="shared" si="81"/>
        <v>0</v>
      </c>
      <c r="AW104" s="148">
        <f t="shared" si="81"/>
        <v>0</v>
      </c>
      <c r="AX104" s="148">
        <f t="shared" si="81"/>
        <v>0</v>
      </c>
      <c r="AY104" s="148">
        <f t="shared" si="81"/>
        <v>0</v>
      </c>
      <c r="AZ104" s="148">
        <f t="shared" si="81"/>
        <v>0</v>
      </c>
      <c r="BA104" s="148">
        <f t="shared" si="81"/>
        <v>0</v>
      </c>
      <c r="BB104" s="148">
        <f t="shared" si="81"/>
        <v>0</v>
      </c>
      <c r="BC104" s="148">
        <f t="shared" si="81"/>
        <v>0</v>
      </c>
      <c r="BD104" s="148">
        <f t="shared" si="81"/>
        <v>0</v>
      </c>
      <c r="BE104" s="148">
        <f t="shared" si="81"/>
        <v>0</v>
      </c>
      <c r="BF104" s="148">
        <f t="shared" si="81"/>
        <v>0</v>
      </c>
      <c r="BG104" s="148">
        <f t="shared" si="81"/>
        <v>0</v>
      </c>
      <c r="BH104" s="148">
        <f t="shared" si="81"/>
        <v>0</v>
      </c>
      <c r="BI104" s="148">
        <f t="shared" si="81"/>
        <v>0</v>
      </c>
      <c r="BJ104" s="148">
        <f t="shared" si="81"/>
        <v>0</v>
      </c>
      <c r="BK104" s="148">
        <f t="shared" si="81"/>
        <v>0</v>
      </c>
      <c r="BL104" s="148">
        <f t="shared" si="81"/>
        <v>0</v>
      </c>
      <c r="BM104" s="148">
        <f t="shared" si="81"/>
        <v>0</v>
      </c>
      <c r="BN104" s="148">
        <f t="shared" si="81"/>
        <v>0</v>
      </c>
      <c r="BO104" s="148">
        <f t="shared" si="81"/>
        <v>0</v>
      </c>
      <c r="BP104" s="148">
        <f t="shared" si="81"/>
        <v>0</v>
      </c>
      <c r="BQ104" s="148">
        <f t="shared" si="81"/>
        <v>0</v>
      </c>
      <c r="BR104" s="148">
        <f t="shared" si="81"/>
        <v>0</v>
      </c>
      <c r="BS104" s="148">
        <f t="shared" si="81"/>
        <v>0</v>
      </c>
      <c r="BT104" s="148">
        <f t="shared" si="81"/>
        <v>0</v>
      </c>
    </row>
    <row r="105" spans="1:72" ht="1.9" customHeight="1">
      <c r="A105" s="131"/>
      <c r="B105" s="154"/>
      <c r="C105" s="131"/>
      <c r="E105" s="149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</row>
    <row r="106" spans="1:72" ht="10.15" customHeight="1">
      <c r="A106" s="131">
        <v>21</v>
      </c>
      <c r="B106" s="155" t="s">
        <v>56</v>
      </c>
      <c r="C106" s="131"/>
      <c r="E106" s="149"/>
      <c r="F106" s="156" t="s">
        <v>34</v>
      </c>
      <c r="G106" s="148">
        <f>SUM(H106:GA106)</f>
        <v>0</v>
      </c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49"/>
      <c r="Z106" s="157">
        <v>0</v>
      </c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</row>
    <row r="107" spans="1:72" ht="10.15" customHeight="1">
      <c r="A107" s="131"/>
      <c r="B107" s="154"/>
      <c r="C107" s="150"/>
      <c r="D107" s="151"/>
      <c r="E107" s="152"/>
      <c r="F107" s="142" t="s">
        <v>35</v>
      </c>
      <c r="G107" s="148">
        <f>SUM(H107:GA107)</f>
        <v>0</v>
      </c>
      <c r="H107" s="148">
        <f>IF(H$3&gt;=$C107,IF(H$3&lt;=$C107+$D107-1,VLOOKUP((H$3-$C107+1)/$D107,Profile!$B$2:$C$250,2)*($E107-$G106)-(IF(G$3&gt;=$C107,IF(G$3&lt;=$C107+$D107-1,VLOOKUP((G$3-$C107+1)/$D107,Profile!$B$2:$C$250,2)*($E107-$G106),0),0)),0),0)</f>
        <v>0</v>
      </c>
      <c r="I107" s="148">
        <f>IF(I$3&gt;=$C107,IF(I$3&lt;=$C107+$D107-1,VLOOKUP((I$3-$C107+1)/$D107,Profile!$B$2:$C$250,2)*($E107-$G106)-(IF(H$3&gt;=$C107,IF(H$3&lt;=$C107+$D107-1,VLOOKUP((H$3-$C107+1)/$D107,Profile!$B$2:$C$250,2)*($E107-$G106),0),0)),0),0)</f>
        <v>0</v>
      </c>
      <c r="J107" s="148">
        <f>IF(J$3&gt;=$C107,IF(J$3&lt;=$C107+$D107-1,VLOOKUP((J$3-$C107+1)/$D107,Profile!$B$2:$C$250,2)*($E107-$G106)-(IF(I$3&gt;=$C107,IF(I$3&lt;=$C107+$D107-1,VLOOKUP((I$3-$C107+1)/$D107,Profile!$B$2:$C$250,2)*($E107-$G106),0),0)),0),0)</f>
        <v>0</v>
      </c>
      <c r="K107" s="148">
        <f>IF(K$3&gt;=$C107,IF(K$3&lt;=$C107+$D107-1,VLOOKUP((K$3-$C107+1)/$D107,Profile!$B$2:$C$250,2)*($E107-$G106)-(IF(J$3&gt;=$C107,IF(J$3&lt;=$C107+$D107-1,VLOOKUP((J$3-$C107+1)/$D107,Profile!$B$2:$C$250,2)*($E107-$G106),0),0)),0),0)</f>
        <v>0</v>
      </c>
      <c r="L107" s="148">
        <f>IF(L$3&gt;=$C107,IF(L$3&lt;=$C107+$D107-1,VLOOKUP((L$3-$C107+1)/$D107,Profile!$B$2:$C$250,2)*($E107-$G106)-(IF(K$3&gt;=$C107,IF(K$3&lt;=$C107+$D107-1,VLOOKUP((K$3-$C107+1)/$D107,Profile!$B$2:$C$250,2)*($E107-$G106),0),0)),0),0)</f>
        <v>0</v>
      </c>
      <c r="M107" s="148">
        <f>IF(M$3&gt;=$C107,IF(M$3&lt;=$C107+$D107-1,VLOOKUP((M$3-$C107+1)/$D107,Profile!$B$2:$C$250,2)*($E107-$G106)-(IF(L$3&gt;=$C107,IF(L$3&lt;=$C107+$D107-1,VLOOKUP((L$3-$C107+1)/$D107,Profile!$B$2:$C$250,2)*($E107-$G106),0),0)),0),0)</f>
        <v>0</v>
      </c>
      <c r="N107" s="148">
        <f>IF(N$3&gt;=$C107,IF(N$3&lt;=$C107+$D107-1,VLOOKUP((N$3-$C107+1)/$D107,Profile!$B$2:$C$250,2)*($E107-$G106)-(IF(M$3&gt;=$C107,IF(M$3&lt;=$C107+$D107-1,VLOOKUP((M$3-$C107+1)/$D107,Profile!$B$2:$C$250,2)*($E107-$G106),0),0)),0),0)</f>
        <v>0</v>
      </c>
      <c r="O107" s="148">
        <f>IF(O$3&gt;=$C107,IF(O$3&lt;=$C107+$D107-1,VLOOKUP((O$3-$C107+1)/$D107,Profile!$B$2:$C$250,2)*($E107-$G106)-(IF(N$3&gt;=$C107,IF(N$3&lt;=$C107+$D107-1,VLOOKUP((N$3-$C107+1)/$D107,Profile!$B$2:$C$250,2)*($E107-$G106),0),0)),0),0)</f>
        <v>0</v>
      </c>
      <c r="P107" s="148">
        <f>IF(P$3&gt;=$C107,IF(P$3&lt;=$C107+$D107-1,VLOOKUP((P$3-$C107+1)/$D107,Profile!$B$2:$C$250,2)*($E107-$G106)-(IF(O$3&gt;=$C107,IF(O$3&lt;=$C107+$D107-1,VLOOKUP((O$3-$C107+1)/$D107,Profile!$B$2:$C$250,2)*($E107-$G106),0),0)),0),0)</f>
        <v>0</v>
      </c>
      <c r="Q107" s="148">
        <f>IF(Q$3&gt;=$C107,IF(Q$3&lt;=$C107+$D107-1,VLOOKUP((Q$3-$C107+1)/$D107,Profile!$B$2:$C$250,2)*($E107-$G106)-(IF(P$3&gt;=$C107,IF(P$3&lt;=$C107+$D107-1,VLOOKUP((P$3-$C107+1)/$D107,Profile!$B$2:$C$250,2)*($E107-$G106),0),0)),0),0)</f>
        <v>0</v>
      </c>
      <c r="R107" s="148">
        <f>IF(R$3&gt;=$C107,IF(R$3&lt;=$C107+$D107-1,VLOOKUP((R$3-$C107+1)/$D107,Profile!$B$2:$C$250,2)*($E107-$G106)-(IF(Q$3&gt;=$C107,IF(Q$3&lt;=$C107+$D107-1,VLOOKUP((Q$3-$C107+1)/$D107,Profile!$B$2:$C$250,2)*($E107-$G106),0),0)),0),0)</f>
        <v>0</v>
      </c>
      <c r="S107" s="148">
        <f>IF(S$3&gt;=$C107,IF(S$3&lt;=$C107+$D107-1,VLOOKUP((S$3-$C107+1)/$D107,Profile!$B$2:$C$250,2)*($E107-$G106)-(IF(R$3&gt;=$C107,IF(R$3&lt;=$C107+$D107-1,VLOOKUP((R$3-$C107+1)/$D107,Profile!$B$2:$C$250,2)*($E107-$G106),0),0)),0),0)</f>
        <v>0</v>
      </c>
      <c r="T107" s="148">
        <f>IF(T$3&gt;=$C107,IF(T$3&lt;=$C107+$D107-1,VLOOKUP((T$3-$C107+1)/$D107,Profile!$B$2:$C$250,2)*($E107-$G106)-(IF(S$3&gt;=$C107,IF(S$3&lt;=$C107+$D107-1,VLOOKUP((S$3-$C107+1)/$D107,Profile!$B$2:$C$250,2)*($E107-$G106),0),0)),0),0)</f>
        <v>0</v>
      </c>
      <c r="U107" s="148">
        <f>IF(U$3&gt;=$C107,IF(U$3&lt;=$C107+$D107-1,VLOOKUP((U$3-$C107+1)/$D107,Profile!$B$2:$C$250,2)*($E107-$G106)-(IF(T$3&gt;=$C107,IF(T$3&lt;=$C107+$D107-1,VLOOKUP((T$3-$C107+1)/$D107,Profile!$B$2:$C$250,2)*($E107-$G106),0),0)),0),0)</f>
        <v>0</v>
      </c>
      <c r="V107" s="148">
        <f>IF(V$3&gt;=$C107,IF(V$3&lt;=$C107+$D107-1,VLOOKUP((V$3-$C107+1)/$D107,Profile!$B$2:$C$250,2)*($E107-$G106)-(IF(U$3&gt;=$C107,IF(U$3&lt;=$C107+$D107-1,VLOOKUP((U$3-$C107+1)/$D107,Profile!$B$2:$C$250,2)*($E107-$G106),0),0)),0),0)</f>
        <v>0</v>
      </c>
      <c r="W107" s="148">
        <f>IF(W$3&gt;=$C107,IF(W$3&lt;=$C107+$D107-1,VLOOKUP((W$3-$C107+1)/$D107,Profile!$B$2:$C$250,2)*($E107-$G106)-(IF(V$3&gt;=$C107,IF(V$3&lt;=$C107+$D107-1,VLOOKUP((V$3-$C107+1)/$D107,Profile!$B$2:$C$250,2)*($E107-$G106),0),0)),0),0)</f>
        <v>0</v>
      </c>
      <c r="X107" s="148">
        <f>IF(X$3&gt;=$C107,IF(X$3&lt;=$C107+$D107-1,VLOOKUP((X$3-$C107+1)/$D107,Profile!$B$2:$C$250,2)*($E107-$G106)-(IF(W$3&gt;=$C107,IF(W$3&lt;=$C107+$D107-1,VLOOKUP((W$3-$C107+1)/$D107,Profile!$B$2:$C$250,2)*($E107-$G106),0),0)),0),0)</f>
        <v>0</v>
      </c>
      <c r="Y107" s="148">
        <f>IF(Y$3&gt;=$C107,IF(Y$3&lt;=$C107+$D107-1,VLOOKUP((Y$3-$C107+1)/$D107,Profile!$B$2:$C$250,2)*($E107-$G106)-(IF(X$3&gt;=$C107,IF(X$3&lt;=$C107+$D107-1,VLOOKUP((X$3-$C107+1)/$D107,Profile!$B$2:$C$250,2)*($E107-$G106),0),0)),0),0)</f>
        <v>0</v>
      </c>
      <c r="Z107" s="148">
        <f>IF(Z$3&gt;=$C107,IF(Z$3&lt;=$C107+$D107-1,VLOOKUP((Z$3-$C107+1)/$D107,Profile!$B$2:$C$250,2)*($E107-$G106)-(IF(Y$3&gt;=$C107,IF(Y$3&lt;=$C107+$D107-1,VLOOKUP((Y$3-$C107+1)/$D107,Profile!$B$2:$C$250,2)*($E107-$G106),0),0)),0),0)</f>
        <v>0</v>
      </c>
      <c r="AA107" s="148">
        <f>IF(AA$3&gt;=$C107,IF(AA$3&lt;=$C107+$D107-1,VLOOKUP((AA$3-$C107+1)/$D107,Profile!$B$2:$C$250,2)*($E107-$G106)-(IF(Z$3&gt;=$C107,IF(Z$3&lt;=$C107+$D107-1,VLOOKUP((Z$3-$C107+1)/$D107,Profile!$B$2:$C$250,2)*($E107-$G106),0),0)),0),0)</f>
        <v>0</v>
      </c>
      <c r="AB107" s="148">
        <f>IF(AB$3&gt;=$C107,IF(AB$3&lt;=$C107+$D107-1,VLOOKUP((AB$3-$C107+1)/$D107,Profile!$B$2:$C$250,2)*($E107-$G106)-(IF(AA$3&gt;=$C107,IF(AA$3&lt;=$C107+$D107-1,VLOOKUP((AA$3-$C107+1)/$D107,Profile!$B$2:$C$250,2)*($E107-$G106),0),0)),0),0)</f>
        <v>0</v>
      </c>
      <c r="AC107" s="148">
        <f>IF(AC$3&gt;=$C107,IF(AC$3&lt;=$C107+$D107-1,VLOOKUP((AC$3-$C107+1)/$D107,Profile!$B$2:$C$250,2)*($E107-$G106)-(IF(AB$3&gt;=$C107,IF(AB$3&lt;=$C107+$D107-1,VLOOKUP((AB$3-$C107+1)/$D107,Profile!$B$2:$C$250,2)*($E107-$G106),0),0)),0),0)</f>
        <v>0</v>
      </c>
      <c r="AD107" s="148">
        <f>IF(AD$3&gt;=$C107,IF(AD$3&lt;=$C107+$D107-1,VLOOKUP((AD$3-$C107+1)/$D107,Profile!$B$2:$C$250,2)*($E107-$G106)-(IF(AC$3&gt;=$C107,IF(AC$3&lt;=$C107+$D107-1,VLOOKUP((AC$3-$C107+1)/$D107,Profile!$B$2:$C$250,2)*($E107-$G106),0),0)),0),0)</f>
        <v>0</v>
      </c>
      <c r="AE107" s="148">
        <f>IF(AE$3&gt;=$C107,IF(AE$3&lt;=$C107+$D107-1,VLOOKUP((AE$3-$C107+1)/$D107,Profile!$B$2:$C$250,2)*($E107-$G106)-(IF(AD$3&gt;=$C107,IF(AD$3&lt;=$C107+$D107-1,VLOOKUP((AD$3-$C107+1)/$D107,Profile!$B$2:$C$250,2)*($E107-$G106),0),0)),0),0)</f>
        <v>0</v>
      </c>
      <c r="AF107" s="148">
        <f>IF(AF$3&gt;=$C107,IF(AF$3&lt;=$C107+$D107-1,VLOOKUP((AF$3-$C107+1)/$D107,Profile!$B$2:$C$250,2)*($E107-$G106)-(IF(AE$3&gt;=$C107,IF(AE$3&lt;=$C107+$D107-1,VLOOKUP((AE$3-$C107+1)/$D107,Profile!$B$2:$C$250,2)*($E107-$G106),0),0)),0),0)</f>
        <v>0</v>
      </c>
      <c r="AG107" s="148">
        <f>IF(AG$3&gt;=$C107,IF(AG$3&lt;=$C107+$D107-1,VLOOKUP((AG$3-$C107+1)/$D107,Profile!$B$2:$C$250,2)*($E107-$G106)-(IF(AF$3&gt;=$C107,IF(AF$3&lt;=$C107+$D107-1,VLOOKUP((AF$3-$C107+1)/$D107,Profile!$B$2:$C$250,2)*($E107-$G106),0),0)),0),0)</f>
        <v>0</v>
      </c>
      <c r="AH107" s="148">
        <f>IF(AH$3&gt;=$C107,IF(AH$3&lt;=$C107+$D107-1,VLOOKUP((AH$3-$C107+1)/$D107,Profile!$B$2:$C$250,2)*($E107-$G106)-(IF(AG$3&gt;=$C107,IF(AG$3&lt;=$C107+$D107-1,VLOOKUP((AG$3-$C107+1)/$D107,Profile!$B$2:$C$250,2)*($E107-$G106),0),0)),0),0)</f>
        <v>0</v>
      </c>
      <c r="AI107" s="148">
        <f>IF(AI$3&gt;=$C107,IF(AI$3&lt;=$C107+$D107-1,VLOOKUP((AI$3-$C107+1)/$D107,Profile!$B$2:$C$250,2)*($E107-$G106)-(IF(AH$3&gt;=$C107,IF(AH$3&lt;=$C107+$D107-1,VLOOKUP((AH$3-$C107+1)/$D107,Profile!$B$2:$C$250,2)*($E107-$G106),0),0)),0),0)</f>
        <v>0</v>
      </c>
      <c r="AJ107" s="148">
        <f>IF(AJ$3&gt;=$C107,IF(AJ$3&lt;=$C107+$D107-1,VLOOKUP((AJ$3-$C107+1)/$D107,Profile!$B$2:$C$250,2)*($E107-$G106)-(IF(AI$3&gt;=$C107,IF(AI$3&lt;=$C107+$D107-1,VLOOKUP((AI$3-$C107+1)/$D107,Profile!$B$2:$C$250,2)*($E107-$G106),0),0)),0),0)</f>
        <v>0</v>
      </c>
      <c r="AK107" s="148">
        <f>IF(AK$3&gt;=$C107,IF(AK$3&lt;=$C107+$D107-1,VLOOKUP((AK$3-$C107+1)/$D107,Profile!$B$2:$C$250,2)*($E107-$G106)-(IF(AJ$3&gt;=$C107,IF(AJ$3&lt;=$C107+$D107-1,VLOOKUP((AJ$3-$C107+1)/$D107,Profile!$B$2:$C$250,2)*($E107-$G106),0),0)),0),0)</f>
        <v>0</v>
      </c>
      <c r="AL107" s="148">
        <f>IF(AL$3&gt;=$C107,IF(AL$3&lt;=$C107+$D107-1,VLOOKUP((AL$3-$C107+1)/$D107,Profile!$B$2:$C$250,2)*($E107-$G106)-(IF(AK$3&gt;=$C107,IF(AK$3&lt;=$C107+$D107-1,VLOOKUP((AK$3-$C107+1)/$D107,Profile!$B$2:$C$250,2)*($E107-$G106),0),0)),0),0)</f>
        <v>0</v>
      </c>
      <c r="AM107" s="148">
        <f>IF(AM$3&gt;=$C107,IF(AM$3&lt;=$C107+$D107-1,VLOOKUP((AM$3-$C107+1)/$D107,Profile!$B$2:$C$250,2)*($E107-$G106)-(IF(AL$3&gt;=$C107,IF(AL$3&lt;=$C107+$D107-1,VLOOKUP((AL$3-$C107+1)/$D107,Profile!$B$2:$C$250,2)*($E107-$G106),0),0)),0),0)</f>
        <v>0</v>
      </c>
      <c r="AN107" s="148">
        <f>IF(AN$3&gt;=$C107,IF(AN$3&lt;=$C107+$D107-1,VLOOKUP((AN$3-$C107+1)/$D107,Profile!$B$2:$C$250,2)*($E107-$G106)-(IF(AM$3&gt;=$C107,IF(AM$3&lt;=$C107+$D107-1,VLOOKUP((AM$3-$C107+1)/$D107,Profile!$B$2:$C$250,2)*($E107-$G106),0),0)),0),0)</f>
        <v>0</v>
      </c>
      <c r="AO107" s="148">
        <f>IF(AO$3&gt;=$C107,IF(AO$3&lt;=$C107+$D107-1,VLOOKUP((AO$3-$C107+1)/$D107,Profile!$B$2:$C$250,2)*($E107-$G106)-(IF(AN$3&gt;=$C107,IF(AN$3&lt;=$C107+$D107-1,VLOOKUP((AN$3-$C107+1)/$D107,Profile!$B$2:$C$250,2)*($E107-$G106),0),0)),0),0)</f>
        <v>0</v>
      </c>
      <c r="AP107" s="148">
        <f>IF(AP$3&gt;=$C107,IF(AP$3&lt;=$C107+$D107-1,VLOOKUP((AP$3-$C107+1)/$D107,Profile!$B$2:$C$250,2)*($E107-$G106)-(IF(AO$3&gt;=$C107,IF(AO$3&lt;=$C107+$D107-1,VLOOKUP((AO$3-$C107+1)/$D107,Profile!$B$2:$C$250,2)*($E107-$G106),0),0)),0),0)</f>
        <v>0</v>
      </c>
      <c r="AQ107" s="148">
        <f>IF(AQ$3&gt;=$C107,IF(AQ$3&lt;=$C107+$D107-1,VLOOKUP((AQ$3-$C107+1)/$D107,Profile!$B$2:$C$250,2)*($E107-$G106)-(IF(AP$3&gt;=$C107,IF(AP$3&lt;=$C107+$D107-1,VLOOKUP((AP$3-$C107+1)/$D107,Profile!$B$2:$C$250,2)*($E107-$G106),0),0)),0),0)</f>
        <v>0</v>
      </c>
      <c r="AR107" s="148">
        <f>IF(AR$3&gt;=$C107,IF(AR$3&lt;=$C107+$D107-1,VLOOKUP((AR$3-$C107+1)/$D107,Profile!$B$2:$C$250,2)*($E107-$G106)-(IF(AQ$3&gt;=$C107,IF(AQ$3&lt;=$C107+$D107-1,VLOOKUP((AQ$3-$C107+1)/$D107,Profile!$B$2:$C$250,2)*($E107-$G106),0),0)),0),0)</f>
        <v>0</v>
      </c>
      <c r="AS107" s="148">
        <f>IF(AS$3&gt;=$C107,IF(AS$3&lt;=$C107+$D107-1,VLOOKUP((AS$3-$C107+1)/$D107,Profile!$B$2:$C$250,2)*($E107-$G106)-(IF(AR$3&gt;=$C107,IF(AR$3&lt;=$C107+$D107-1,VLOOKUP((AR$3-$C107+1)/$D107,Profile!$B$2:$C$250,2)*($E107-$G106),0),0)),0),0)</f>
        <v>0</v>
      </c>
      <c r="AT107" s="148">
        <f>IF(AT$3&gt;=$C107,IF(AT$3&lt;=$C107+$D107-1,VLOOKUP((AT$3-$C107+1)/$D107,Profile!$B$2:$C$250,2)*($E107-$G106)-(IF(AS$3&gt;=$C107,IF(AS$3&lt;=$C107+$D107-1,VLOOKUP((AS$3-$C107+1)/$D107,Profile!$B$2:$C$250,2)*($E107-$G106),0),0)),0),0)</f>
        <v>0</v>
      </c>
      <c r="AU107" s="148">
        <f>IF(AU$3&gt;=$C107,IF(AU$3&lt;=$C107+$D107-1,VLOOKUP((AU$3-$C107+1)/$D107,Profile!$B$2:$C$250,2)*($E107-$G106)-(IF(AT$3&gt;=$C107,IF(AT$3&lt;=$C107+$D107-1,VLOOKUP((AT$3-$C107+1)/$D107,Profile!$B$2:$C$250,2)*($E107-$G106),0),0)),0),0)</f>
        <v>0</v>
      </c>
      <c r="AV107" s="148">
        <f>IF(AV$3&gt;=$C107,IF(AV$3&lt;=$C107+$D107-1,VLOOKUP((AV$3-$C107+1)/$D107,Profile!$B$2:$C$250,2)*($E107-$G106)-(IF(AU$3&gt;=$C107,IF(AU$3&lt;=$C107+$D107-1,VLOOKUP((AU$3-$C107+1)/$D107,Profile!$B$2:$C$250,2)*($E107-$G106),0),0)),0),0)</f>
        <v>0</v>
      </c>
      <c r="AW107" s="148">
        <f>IF(AW$3&gt;=$C107,IF(AW$3&lt;=$C107+$D107-1,VLOOKUP((AW$3-$C107+1)/$D107,Profile!$B$2:$C$250,2)*($E107-$G106)-(IF(AV$3&gt;=$C107,IF(AV$3&lt;=$C107+$D107-1,VLOOKUP((AV$3-$C107+1)/$D107,Profile!$B$2:$C$250,2)*($E107-$G106),0),0)),0),0)</f>
        <v>0</v>
      </c>
      <c r="AX107" s="148">
        <f>IF(AX$3&gt;=$C107,IF(AX$3&lt;=$C107+$D107-1,VLOOKUP((AX$3-$C107+1)/$D107,Profile!$B$2:$C$250,2)*($E107-$G106)-(IF(AW$3&gt;=$C107,IF(AW$3&lt;=$C107+$D107-1,VLOOKUP((AW$3-$C107+1)/$D107,Profile!$B$2:$C$250,2)*($E107-$G106),0),0)),0),0)</f>
        <v>0</v>
      </c>
      <c r="AY107" s="148">
        <f>IF(AY$3&gt;=$C107,IF(AY$3&lt;=$C107+$D107-1,VLOOKUP((AY$3-$C107+1)/$D107,Profile!$B$2:$C$250,2)*($E107-$G106)-(IF(AX$3&gt;=$C107,IF(AX$3&lt;=$C107+$D107-1,VLOOKUP((AX$3-$C107+1)/$D107,Profile!$B$2:$C$250,2)*($E107-$G106),0),0)),0),0)</f>
        <v>0</v>
      </c>
      <c r="AZ107" s="148">
        <f>IF(AZ$3&gt;=$C107,IF(AZ$3&lt;=$C107+$D107-1,VLOOKUP((AZ$3-$C107+1)/$D107,Profile!$B$2:$C$250,2)*($E107-$G106)-(IF(AY$3&gt;=$C107,IF(AY$3&lt;=$C107+$D107-1,VLOOKUP((AY$3-$C107+1)/$D107,Profile!$B$2:$C$250,2)*($E107-$G106),0),0)),0),0)</f>
        <v>0</v>
      </c>
      <c r="BA107" s="148">
        <f>IF(BA$3&gt;=$C107,IF(BA$3&lt;=$C107+$D107-1,VLOOKUP((BA$3-$C107+1)/$D107,Profile!$B$2:$C$250,2)*($E107-$G106)-(IF(AZ$3&gt;=$C107,IF(AZ$3&lt;=$C107+$D107-1,VLOOKUP((AZ$3-$C107+1)/$D107,Profile!$B$2:$C$250,2)*($E107-$G106),0),0)),0),0)</f>
        <v>0</v>
      </c>
      <c r="BB107" s="148">
        <f>IF(BB$3&gt;=$C107,IF(BB$3&lt;=$C107+$D107-1,VLOOKUP((BB$3-$C107+1)/$D107,Profile!$B$2:$C$250,2)*($E107-$G106)-(IF(BA$3&gt;=$C107,IF(BA$3&lt;=$C107+$D107-1,VLOOKUP((BA$3-$C107+1)/$D107,Profile!$B$2:$C$250,2)*($E107-$G106),0),0)),0),0)</f>
        <v>0</v>
      </c>
      <c r="BC107" s="148">
        <f>IF(BC$3&gt;=$C107,IF(BC$3&lt;=$C107+$D107-1,VLOOKUP((BC$3-$C107+1)/$D107,Profile!$B$2:$C$250,2)*($E107-$G106)-(IF(BB$3&gt;=$C107,IF(BB$3&lt;=$C107+$D107-1,VLOOKUP((BB$3-$C107+1)/$D107,Profile!$B$2:$C$250,2)*($E107-$G106),0),0)),0),0)</f>
        <v>0</v>
      </c>
      <c r="BD107" s="148">
        <f>IF(BD$3&gt;=$C107,IF(BD$3&lt;=$C107+$D107-1,VLOOKUP((BD$3-$C107+1)/$D107,Profile!$B$2:$C$250,2)*($E107-$G106)-(IF(BC$3&gt;=$C107,IF(BC$3&lt;=$C107+$D107-1,VLOOKUP((BC$3-$C107+1)/$D107,Profile!$B$2:$C$250,2)*($E107-$G106),0),0)),0),0)</f>
        <v>0</v>
      </c>
      <c r="BE107" s="148">
        <f>IF(BE$3&gt;=$C107,IF(BE$3&lt;=$C107+$D107-1,VLOOKUP((BE$3-$C107+1)/$D107,Profile!$B$2:$C$250,2)*($E107-$G106)-(IF(BD$3&gt;=$C107,IF(BD$3&lt;=$C107+$D107-1,VLOOKUP((BD$3-$C107+1)/$D107,Profile!$B$2:$C$250,2)*($E107-$G106),0),0)),0),0)</f>
        <v>0</v>
      </c>
      <c r="BF107" s="148">
        <f>IF(BF$3&gt;=$C107,IF(BF$3&lt;=$C107+$D107-1,VLOOKUP((BF$3-$C107+1)/$D107,Profile!$B$2:$C$250,2)*($E107-$G106)-(IF(BE$3&gt;=$C107,IF(BE$3&lt;=$C107+$D107-1,VLOOKUP((BE$3-$C107+1)/$D107,Profile!$B$2:$C$250,2)*($E107-$G106),0),0)),0),0)</f>
        <v>0</v>
      </c>
      <c r="BG107" s="148">
        <f>IF(BG$3&gt;=$C107,IF(BG$3&lt;=$C107+$D107-1,VLOOKUP((BG$3-$C107+1)/$D107,Profile!$B$2:$C$250,2)*($E107-$G106)-(IF(BF$3&gt;=$C107,IF(BF$3&lt;=$C107+$D107-1,VLOOKUP((BF$3-$C107+1)/$D107,Profile!$B$2:$C$250,2)*($E107-$G106),0),0)),0),0)</f>
        <v>0</v>
      </c>
      <c r="BH107" s="148">
        <f>IF(BH$3&gt;=$C107,IF(BH$3&lt;=$C107+$D107-1,VLOOKUP((BH$3-$C107+1)/$D107,Profile!$B$2:$C$250,2)*($E107-$G106)-(IF(BG$3&gt;=$C107,IF(BG$3&lt;=$C107+$D107-1,VLOOKUP((BG$3-$C107+1)/$D107,Profile!$B$2:$C$250,2)*($E107-$G106),0),0)),0),0)</f>
        <v>0</v>
      </c>
      <c r="BI107" s="148">
        <f>IF(BI$3&gt;=$C107,IF(BI$3&lt;=$C107+$D107-1,VLOOKUP((BI$3-$C107+1)/$D107,Profile!$B$2:$C$250,2)*($E107-$G106)-(IF(BH$3&gt;=$C107,IF(BH$3&lt;=$C107+$D107-1,VLOOKUP((BH$3-$C107+1)/$D107,Profile!$B$2:$C$250,2)*($E107-$G106),0),0)),0),0)</f>
        <v>0</v>
      </c>
      <c r="BJ107" s="148">
        <f>IF(BJ$3&gt;=$C107,IF(BJ$3&lt;=$C107+$D107-1,VLOOKUP((BJ$3-$C107+1)/$D107,Profile!$B$2:$C$250,2)*($E107-$G106)-(IF(BI$3&gt;=$C107,IF(BI$3&lt;=$C107+$D107-1,VLOOKUP((BI$3-$C107+1)/$D107,Profile!$B$2:$C$250,2)*($E107-$G106),0),0)),0),0)</f>
        <v>0</v>
      </c>
      <c r="BK107" s="148">
        <f>IF(BK$3&gt;=$C107,IF(BK$3&lt;=$C107+$D107-1,VLOOKUP((BK$3-$C107+1)/$D107,Profile!$B$2:$C$250,2)*($E107-$G106)-(IF(BJ$3&gt;=$C107,IF(BJ$3&lt;=$C107+$D107-1,VLOOKUP((BJ$3-$C107+1)/$D107,Profile!$B$2:$C$250,2)*($E107-$G106),0),0)),0),0)</f>
        <v>0</v>
      </c>
      <c r="BL107" s="148">
        <f>IF(BL$3&gt;=$C107,IF(BL$3&lt;=$C107+$D107-1,VLOOKUP((BL$3-$C107+1)/$D107,Profile!$B$2:$C$250,2)*($E107-$G106)-(IF(BK$3&gt;=$C107,IF(BK$3&lt;=$C107+$D107-1,VLOOKUP((BK$3-$C107+1)/$D107,Profile!$B$2:$C$250,2)*($E107-$G106),0),0)),0),0)</f>
        <v>0</v>
      </c>
      <c r="BM107" s="148">
        <f>IF(BM$3&gt;=$C107,IF(BM$3&lt;=$C107+$D107-1,VLOOKUP((BM$3-$C107+1)/$D107,Profile!$B$2:$C$250,2)*($E107-$G106)-(IF(BL$3&gt;=$C107,IF(BL$3&lt;=$C107+$D107-1,VLOOKUP((BL$3-$C107+1)/$D107,Profile!$B$2:$C$250,2)*($E107-$G106),0),0)),0),0)</f>
        <v>0</v>
      </c>
      <c r="BN107" s="148">
        <f>IF(BN$3&gt;=$C107,IF(BN$3&lt;=$C107+$D107-1,VLOOKUP((BN$3-$C107+1)/$D107,Profile!$B$2:$C$250,2)*($E107-$G106)-(IF(BM$3&gt;=$C107,IF(BM$3&lt;=$C107+$D107-1,VLOOKUP((BM$3-$C107+1)/$D107,Profile!$B$2:$C$250,2)*($E107-$G106),0),0)),0),0)</f>
        <v>0</v>
      </c>
      <c r="BO107" s="148">
        <f>IF(BO$3&gt;=$C107,IF(BO$3&lt;=$C107+$D107-1,VLOOKUP((BO$3-$C107+1)/$D107,Profile!$B$2:$C$250,2)*($E107-$G106)-(IF(BN$3&gt;=$C107,IF(BN$3&lt;=$C107+$D107-1,VLOOKUP((BN$3-$C107+1)/$D107,Profile!$B$2:$C$250,2)*($E107-$G106),0),0)),0),0)</f>
        <v>0</v>
      </c>
      <c r="BP107" s="148">
        <f>IF(BP$3&gt;=$C107,IF(BP$3&lt;=$C107+$D107-1,VLOOKUP((BP$3-$C107+1)/$D107,Profile!$B$2:$C$250,2)*($E107-$G106)-(IF(BO$3&gt;=$C107,IF(BO$3&lt;=$C107+$D107-1,VLOOKUP((BO$3-$C107+1)/$D107,Profile!$B$2:$C$250,2)*($E107-$G106),0),0)),0),0)</f>
        <v>0</v>
      </c>
      <c r="BQ107" s="148">
        <f>IF(BQ$3&gt;=$C107,IF(BQ$3&lt;=$C107+$D107-1,VLOOKUP((BQ$3-$C107+1)/$D107,Profile!$B$2:$C$250,2)*($E107-$G106)-(IF(BP$3&gt;=$C107,IF(BP$3&lt;=$C107+$D107-1,VLOOKUP((BP$3-$C107+1)/$D107,Profile!$B$2:$C$250,2)*($E107-$G106),0),0)),0),0)</f>
        <v>0</v>
      </c>
      <c r="BR107" s="148">
        <f>IF(BR$3&gt;=$C107,IF(BR$3&lt;=$C107+$D107-1,VLOOKUP((BR$3-$C107+1)/$D107,Profile!$B$2:$C$250,2)*($E107-$G106)-(IF(BQ$3&gt;=$C107,IF(BQ$3&lt;=$C107+$D107-1,VLOOKUP((BQ$3-$C107+1)/$D107,Profile!$B$2:$C$250,2)*($E107-$G106),0),0)),0),0)</f>
        <v>0</v>
      </c>
      <c r="BS107" s="148">
        <f>IF(BS$3&gt;=$C107,IF(BS$3&lt;=$C107+$D107-1,VLOOKUP((BS$3-$C107+1)/$D107,Profile!$B$2:$C$250,2)*($E107-$G106)-(IF(BR$3&gt;=$C107,IF(BR$3&lt;=$C107+$D107-1,VLOOKUP((BR$3-$C107+1)/$D107,Profile!$B$2:$C$250,2)*($E107-$G106),0),0)),0),0)</f>
        <v>0</v>
      </c>
      <c r="BT107" s="148">
        <f>IF(BT$3&gt;=$C107,IF(BT$3&lt;=$C107+$D107-1,VLOOKUP((BT$3-$C107+1)/$D107,Profile!$B$2:$C$250,2)*($E107-$G106)-(IF(BS$3&gt;=$C107,IF(BS$3&lt;=$C107+$D107-1,VLOOKUP((BS$3-$C107+1)/$D107,Profile!$B$2:$C$250,2)*($E107-$G106),0),0)),0),0)</f>
        <v>0</v>
      </c>
    </row>
    <row r="108" spans="1:72" ht="10.15" customHeight="1">
      <c r="A108" s="131"/>
      <c r="B108" s="154"/>
      <c r="C108" s="131"/>
      <c r="D108" s="153"/>
      <c r="E108" s="149"/>
      <c r="F108" s="142" t="s">
        <v>31</v>
      </c>
      <c r="G108" s="148">
        <f>SUM(H108:GA108)</f>
        <v>0</v>
      </c>
      <c r="H108" s="148">
        <f t="shared" ref="H108:AM108" si="82">+H106+H107</f>
        <v>0</v>
      </c>
      <c r="I108" s="148">
        <f t="shared" si="82"/>
        <v>0</v>
      </c>
      <c r="J108" s="148">
        <f t="shared" si="82"/>
        <v>0</v>
      </c>
      <c r="K108" s="148">
        <f t="shared" si="82"/>
        <v>0</v>
      </c>
      <c r="L108" s="148">
        <f t="shared" si="82"/>
        <v>0</v>
      </c>
      <c r="M108" s="148">
        <f t="shared" si="82"/>
        <v>0</v>
      </c>
      <c r="N108" s="148">
        <f t="shared" si="82"/>
        <v>0</v>
      </c>
      <c r="O108" s="148">
        <f t="shared" si="82"/>
        <v>0</v>
      </c>
      <c r="P108" s="148">
        <f t="shared" si="82"/>
        <v>0</v>
      </c>
      <c r="Q108" s="148">
        <f t="shared" si="82"/>
        <v>0</v>
      </c>
      <c r="R108" s="148">
        <f t="shared" si="82"/>
        <v>0</v>
      </c>
      <c r="S108" s="148">
        <f t="shared" si="82"/>
        <v>0</v>
      </c>
      <c r="T108" s="148">
        <f t="shared" si="82"/>
        <v>0</v>
      </c>
      <c r="U108" s="148">
        <f t="shared" si="82"/>
        <v>0</v>
      </c>
      <c r="V108" s="148">
        <f t="shared" si="82"/>
        <v>0</v>
      </c>
      <c r="W108" s="148">
        <f t="shared" si="82"/>
        <v>0</v>
      </c>
      <c r="X108" s="148">
        <f t="shared" si="82"/>
        <v>0</v>
      </c>
      <c r="Y108" s="148">
        <f t="shared" si="82"/>
        <v>0</v>
      </c>
      <c r="Z108" s="148">
        <f t="shared" si="82"/>
        <v>0</v>
      </c>
      <c r="AA108" s="148">
        <f t="shared" si="82"/>
        <v>0</v>
      </c>
      <c r="AB108" s="148">
        <f t="shared" si="82"/>
        <v>0</v>
      </c>
      <c r="AC108" s="148">
        <f t="shared" si="82"/>
        <v>0</v>
      </c>
      <c r="AD108" s="148">
        <f t="shared" si="82"/>
        <v>0</v>
      </c>
      <c r="AE108" s="148">
        <f t="shared" si="82"/>
        <v>0</v>
      </c>
      <c r="AF108" s="148">
        <f t="shared" si="82"/>
        <v>0</v>
      </c>
      <c r="AG108" s="148">
        <f t="shared" si="82"/>
        <v>0</v>
      </c>
      <c r="AH108" s="148">
        <f t="shared" si="82"/>
        <v>0</v>
      </c>
      <c r="AI108" s="148">
        <f t="shared" si="82"/>
        <v>0</v>
      </c>
      <c r="AJ108" s="148">
        <f t="shared" si="82"/>
        <v>0</v>
      </c>
      <c r="AK108" s="148">
        <f t="shared" si="82"/>
        <v>0</v>
      </c>
      <c r="AL108" s="148">
        <f t="shared" si="82"/>
        <v>0</v>
      </c>
      <c r="AM108" s="148">
        <f t="shared" si="82"/>
        <v>0</v>
      </c>
      <c r="AN108" s="148">
        <f t="shared" ref="AN108:BS108" si="83">+AN106+AN107</f>
        <v>0</v>
      </c>
      <c r="AO108" s="148">
        <f t="shared" si="83"/>
        <v>0</v>
      </c>
      <c r="AP108" s="148">
        <f t="shared" si="83"/>
        <v>0</v>
      </c>
      <c r="AQ108" s="148">
        <f t="shared" si="83"/>
        <v>0</v>
      </c>
      <c r="AR108" s="148">
        <f t="shared" si="83"/>
        <v>0</v>
      </c>
      <c r="AS108" s="148">
        <f t="shared" si="83"/>
        <v>0</v>
      </c>
      <c r="AT108" s="148">
        <f t="shared" si="83"/>
        <v>0</v>
      </c>
      <c r="AU108" s="148">
        <f t="shared" si="83"/>
        <v>0</v>
      </c>
      <c r="AV108" s="148">
        <f t="shared" si="83"/>
        <v>0</v>
      </c>
      <c r="AW108" s="148">
        <f t="shared" si="83"/>
        <v>0</v>
      </c>
      <c r="AX108" s="148">
        <f t="shared" si="83"/>
        <v>0</v>
      </c>
      <c r="AY108" s="148">
        <f t="shared" si="83"/>
        <v>0</v>
      </c>
      <c r="AZ108" s="148">
        <f t="shared" si="83"/>
        <v>0</v>
      </c>
      <c r="BA108" s="148">
        <f t="shared" si="83"/>
        <v>0</v>
      </c>
      <c r="BB108" s="148">
        <f t="shared" si="83"/>
        <v>0</v>
      </c>
      <c r="BC108" s="148">
        <f t="shared" si="83"/>
        <v>0</v>
      </c>
      <c r="BD108" s="148">
        <f t="shared" si="83"/>
        <v>0</v>
      </c>
      <c r="BE108" s="148">
        <f t="shared" si="83"/>
        <v>0</v>
      </c>
      <c r="BF108" s="148">
        <f t="shared" si="83"/>
        <v>0</v>
      </c>
      <c r="BG108" s="148">
        <f t="shared" si="83"/>
        <v>0</v>
      </c>
      <c r="BH108" s="148">
        <f t="shared" si="83"/>
        <v>0</v>
      </c>
      <c r="BI108" s="148">
        <f t="shared" si="83"/>
        <v>0</v>
      </c>
      <c r="BJ108" s="148">
        <f t="shared" si="83"/>
        <v>0</v>
      </c>
      <c r="BK108" s="148">
        <f t="shared" si="83"/>
        <v>0</v>
      </c>
      <c r="BL108" s="148">
        <f t="shared" si="83"/>
        <v>0</v>
      </c>
      <c r="BM108" s="148">
        <f t="shared" si="83"/>
        <v>0</v>
      </c>
      <c r="BN108" s="148">
        <f t="shared" si="83"/>
        <v>0</v>
      </c>
      <c r="BO108" s="148">
        <f t="shared" si="83"/>
        <v>0</v>
      </c>
      <c r="BP108" s="148">
        <f t="shared" si="83"/>
        <v>0</v>
      </c>
      <c r="BQ108" s="148">
        <f t="shared" si="83"/>
        <v>0</v>
      </c>
      <c r="BR108" s="148">
        <f t="shared" si="83"/>
        <v>0</v>
      </c>
      <c r="BS108" s="148">
        <f t="shared" si="83"/>
        <v>0</v>
      </c>
      <c r="BT108" s="148">
        <f>+BT106+BT107</f>
        <v>0</v>
      </c>
    </row>
    <row r="109" spans="1:72" ht="10.15" customHeight="1">
      <c r="A109" s="131"/>
      <c r="B109" s="154"/>
      <c r="C109" s="131"/>
      <c r="D109" s="149"/>
      <c r="F109" s="142" t="s">
        <v>36</v>
      </c>
      <c r="G109" s="148"/>
      <c r="H109" s="148">
        <f>+H108</f>
        <v>0</v>
      </c>
      <c r="I109" s="148">
        <f t="shared" ref="I109:AN109" si="84">+I108+H109</f>
        <v>0</v>
      </c>
      <c r="J109" s="148">
        <f t="shared" si="84"/>
        <v>0</v>
      </c>
      <c r="K109" s="148">
        <f t="shared" si="84"/>
        <v>0</v>
      </c>
      <c r="L109" s="148">
        <f t="shared" si="84"/>
        <v>0</v>
      </c>
      <c r="M109" s="148">
        <f t="shared" si="84"/>
        <v>0</v>
      </c>
      <c r="N109" s="148">
        <f t="shared" si="84"/>
        <v>0</v>
      </c>
      <c r="O109" s="148">
        <f t="shared" si="84"/>
        <v>0</v>
      </c>
      <c r="P109" s="148">
        <f t="shared" si="84"/>
        <v>0</v>
      </c>
      <c r="Q109" s="148">
        <f t="shared" si="84"/>
        <v>0</v>
      </c>
      <c r="R109" s="148">
        <f t="shared" si="84"/>
        <v>0</v>
      </c>
      <c r="S109" s="148">
        <f t="shared" si="84"/>
        <v>0</v>
      </c>
      <c r="T109" s="148">
        <f t="shared" si="84"/>
        <v>0</v>
      </c>
      <c r="U109" s="148">
        <f t="shared" si="84"/>
        <v>0</v>
      </c>
      <c r="V109" s="148">
        <f t="shared" si="84"/>
        <v>0</v>
      </c>
      <c r="W109" s="148">
        <f t="shared" si="84"/>
        <v>0</v>
      </c>
      <c r="X109" s="148">
        <f t="shared" si="84"/>
        <v>0</v>
      </c>
      <c r="Y109" s="148">
        <f t="shared" si="84"/>
        <v>0</v>
      </c>
      <c r="Z109" s="148">
        <f t="shared" si="84"/>
        <v>0</v>
      </c>
      <c r="AA109" s="148">
        <f t="shared" si="84"/>
        <v>0</v>
      </c>
      <c r="AB109" s="148">
        <f t="shared" si="84"/>
        <v>0</v>
      </c>
      <c r="AC109" s="148">
        <f t="shared" si="84"/>
        <v>0</v>
      </c>
      <c r="AD109" s="148">
        <f t="shared" si="84"/>
        <v>0</v>
      </c>
      <c r="AE109" s="148">
        <f t="shared" si="84"/>
        <v>0</v>
      </c>
      <c r="AF109" s="148">
        <f t="shared" si="84"/>
        <v>0</v>
      </c>
      <c r="AG109" s="148">
        <f t="shared" si="84"/>
        <v>0</v>
      </c>
      <c r="AH109" s="148">
        <f t="shared" si="84"/>
        <v>0</v>
      </c>
      <c r="AI109" s="148">
        <f t="shared" si="84"/>
        <v>0</v>
      </c>
      <c r="AJ109" s="148">
        <f t="shared" si="84"/>
        <v>0</v>
      </c>
      <c r="AK109" s="148">
        <f t="shared" si="84"/>
        <v>0</v>
      </c>
      <c r="AL109" s="148">
        <f t="shared" si="84"/>
        <v>0</v>
      </c>
      <c r="AM109" s="148">
        <f t="shared" si="84"/>
        <v>0</v>
      </c>
      <c r="AN109" s="148">
        <f t="shared" si="84"/>
        <v>0</v>
      </c>
      <c r="AO109" s="148">
        <f t="shared" ref="AO109:BT109" si="85">+AO108+AN109</f>
        <v>0</v>
      </c>
      <c r="AP109" s="148">
        <f t="shared" si="85"/>
        <v>0</v>
      </c>
      <c r="AQ109" s="148">
        <f t="shared" si="85"/>
        <v>0</v>
      </c>
      <c r="AR109" s="148">
        <f t="shared" si="85"/>
        <v>0</v>
      </c>
      <c r="AS109" s="148">
        <f t="shared" si="85"/>
        <v>0</v>
      </c>
      <c r="AT109" s="148">
        <f t="shared" si="85"/>
        <v>0</v>
      </c>
      <c r="AU109" s="148">
        <f t="shared" si="85"/>
        <v>0</v>
      </c>
      <c r="AV109" s="148">
        <f t="shared" si="85"/>
        <v>0</v>
      </c>
      <c r="AW109" s="148">
        <f t="shared" si="85"/>
        <v>0</v>
      </c>
      <c r="AX109" s="148">
        <f t="shared" si="85"/>
        <v>0</v>
      </c>
      <c r="AY109" s="148">
        <f t="shared" si="85"/>
        <v>0</v>
      </c>
      <c r="AZ109" s="148">
        <f t="shared" si="85"/>
        <v>0</v>
      </c>
      <c r="BA109" s="148">
        <f t="shared" si="85"/>
        <v>0</v>
      </c>
      <c r="BB109" s="148">
        <f t="shared" si="85"/>
        <v>0</v>
      </c>
      <c r="BC109" s="148">
        <f t="shared" si="85"/>
        <v>0</v>
      </c>
      <c r="BD109" s="148">
        <f t="shared" si="85"/>
        <v>0</v>
      </c>
      <c r="BE109" s="148">
        <f t="shared" si="85"/>
        <v>0</v>
      </c>
      <c r="BF109" s="148">
        <f t="shared" si="85"/>
        <v>0</v>
      </c>
      <c r="BG109" s="148">
        <f t="shared" si="85"/>
        <v>0</v>
      </c>
      <c r="BH109" s="148">
        <f t="shared" si="85"/>
        <v>0</v>
      </c>
      <c r="BI109" s="148">
        <f t="shared" si="85"/>
        <v>0</v>
      </c>
      <c r="BJ109" s="148">
        <f t="shared" si="85"/>
        <v>0</v>
      </c>
      <c r="BK109" s="148">
        <f t="shared" si="85"/>
        <v>0</v>
      </c>
      <c r="BL109" s="148">
        <f t="shared" si="85"/>
        <v>0</v>
      </c>
      <c r="BM109" s="148">
        <f t="shared" si="85"/>
        <v>0</v>
      </c>
      <c r="BN109" s="148">
        <f t="shared" si="85"/>
        <v>0</v>
      </c>
      <c r="BO109" s="148">
        <f t="shared" si="85"/>
        <v>0</v>
      </c>
      <c r="BP109" s="148">
        <f t="shared" si="85"/>
        <v>0</v>
      </c>
      <c r="BQ109" s="148">
        <f t="shared" si="85"/>
        <v>0</v>
      </c>
      <c r="BR109" s="148">
        <f t="shared" si="85"/>
        <v>0</v>
      </c>
      <c r="BS109" s="148">
        <f t="shared" si="85"/>
        <v>0</v>
      </c>
      <c r="BT109" s="148">
        <f t="shared" si="85"/>
        <v>0</v>
      </c>
    </row>
    <row r="110" spans="1:72" ht="1.9" customHeight="1">
      <c r="A110" s="131"/>
      <c r="B110" s="154"/>
      <c r="C110" s="131"/>
      <c r="E110" s="149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</row>
    <row r="111" spans="1:72" ht="10.15" customHeight="1">
      <c r="A111" s="131">
        <v>22</v>
      </c>
      <c r="B111" s="155" t="s">
        <v>57</v>
      </c>
      <c r="C111" s="131"/>
      <c r="E111" s="149"/>
      <c r="F111" s="156" t="s">
        <v>34</v>
      </c>
      <c r="G111" s="148">
        <f>SUM(H111:GA111)</f>
        <v>0</v>
      </c>
      <c r="H111" s="157"/>
      <c r="I111" s="157"/>
      <c r="J111" s="157"/>
      <c r="K111" s="157"/>
      <c r="L111" s="157">
        <v>0</v>
      </c>
      <c r="M111" s="157"/>
      <c r="N111" s="157">
        <v>0</v>
      </c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</row>
    <row r="112" spans="1:72" ht="10.15" customHeight="1">
      <c r="A112" s="131"/>
      <c r="B112" s="154"/>
      <c r="C112" s="150"/>
      <c r="D112" s="151"/>
      <c r="E112" s="152"/>
      <c r="F112" s="142" t="s">
        <v>35</v>
      </c>
      <c r="G112" s="148">
        <f>SUM(H112:GA112)</f>
        <v>0</v>
      </c>
      <c r="H112" s="148">
        <f>IF(H$3&gt;=$C112,IF(H$3&lt;=$C112+$D112-1,VLOOKUP((H$3-$C112+1)/$D112,Profile!$B$2:$C$250,2)*($E112-$G111)-(IF(G$3&gt;=$C112,IF(G$3&lt;=$C112+$D112-1,VLOOKUP((G$3-$C112+1)/$D112,Profile!$B$2:$C$250,2)*($E112-$G111),0),0)),0),0)</f>
        <v>0</v>
      </c>
      <c r="I112" s="148">
        <f>IF(I$3&gt;=$C112,IF(I$3&lt;=$C112+$D112-1,VLOOKUP((I$3-$C112+1)/$D112,Profile!$B$2:$C$250,2)*($E112-$G111)-(IF(H$3&gt;=$C112,IF(H$3&lt;=$C112+$D112-1,VLOOKUP((H$3-$C112+1)/$D112,Profile!$B$2:$C$250,2)*($E112-$G111),0),0)),0),0)</f>
        <v>0</v>
      </c>
      <c r="J112" s="148">
        <f>IF(J$3&gt;=$C112,IF(J$3&lt;=$C112+$D112-1,VLOOKUP((J$3-$C112+1)/$D112,Profile!$B$2:$C$250,2)*($E112-$G111)-(IF(I$3&gt;=$C112,IF(I$3&lt;=$C112+$D112-1,VLOOKUP((I$3-$C112+1)/$D112,Profile!$B$2:$C$250,2)*($E112-$G111),0),0)),0),0)</f>
        <v>0</v>
      </c>
      <c r="K112" s="148">
        <f>IF(K$3&gt;=$C112,IF(K$3&lt;=$C112+$D112-1,VLOOKUP((K$3-$C112+1)/$D112,Profile!$B$2:$C$250,2)*($E112-$G111)-(IF(J$3&gt;=$C112,IF(J$3&lt;=$C112+$D112-1,VLOOKUP((J$3-$C112+1)/$D112,Profile!$B$2:$C$250,2)*($E112-$G111),0),0)),0),0)</f>
        <v>0</v>
      </c>
      <c r="L112" s="148">
        <f>IF(L$3&gt;=$C112,IF(L$3&lt;=$C112+$D112-1,VLOOKUP((L$3-$C112+1)/$D112,Profile!$B$2:$C$250,2)*($E112-$G111)-(IF(K$3&gt;=$C112,IF(K$3&lt;=$C112+$D112-1,VLOOKUP((K$3-$C112+1)/$D112,Profile!$B$2:$C$250,2)*($E112-$G111),0),0)),0),0)</f>
        <v>0</v>
      </c>
      <c r="M112" s="148">
        <f>IF(M$3&gt;=$C112,IF(M$3&lt;=$C112+$D112-1,VLOOKUP((M$3-$C112+1)/$D112,Profile!$B$2:$C$250,2)*($E112-$G111)-(IF(L$3&gt;=$C112,IF(L$3&lt;=$C112+$D112-1,VLOOKUP((L$3-$C112+1)/$D112,Profile!$B$2:$C$250,2)*($E112-$G111),0),0)),0),0)</f>
        <v>0</v>
      </c>
      <c r="N112" s="148">
        <f>IF(N$3&gt;=$C112,IF(N$3&lt;=$C112+$D112-1,VLOOKUP((N$3-$C112+1)/$D112,Profile!$B$2:$C$250,2)*($E112-$G111)-(IF(M$3&gt;=$C112,IF(M$3&lt;=$C112+$D112-1,VLOOKUP((M$3-$C112+1)/$D112,Profile!$B$2:$C$250,2)*($E112-$G111),0),0)),0),0)</f>
        <v>0</v>
      </c>
      <c r="O112" s="148">
        <f>IF(O$3&gt;=$C112,IF(O$3&lt;=$C112+$D112-1,VLOOKUP((O$3-$C112+1)/$D112,Profile!$B$2:$C$250,2)*($E112-$G111)-(IF(N$3&gt;=$C112,IF(N$3&lt;=$C112+$D112-1,VLOOKUP((N$3-$C112+1)/$D112,Profile!$B$2:$C$250,2)*($E112-$G111),0),0)),0),0)</f>
        <v>0</v>
      </c>
      <c r="P112" s="148">
        <f>IF(P$3&gt;=$C112,IF(P$3&lt;=$C112+$D112-1,VLOOKUP((P$3-$C112+1)/$D112,Profile!$B$2:$C$250,2)*($E112-$G111)-(IF(O$3&gt;=$C112,IF(O$3&lt;=$C112+$D112-1,VLOOKUP((O$3-$C112+1)/$D112,Profile!$B$2:$C$250,2)*($E112-$G111),0),0)),0),0)</f>
        <v>0</v>
      </c>
      <c r="Q112" s="148">
        <f>IF(Q$3&gt;=$C112,IF(Q$3&lt;=$C112+$D112-1,VLOOKUP((Q$3-$C112+1)/$D112,Profile!$B$2:$C$250,2)*($E112-$G111)-(IF(P$3&gt;=$C112,IF(P$3&lt;=$C112+$D112-1,VLOOKUP((P$3-$C112+1)/$D112,Profile!$B$2:$C$250,2)*($E112-$G111),0),0)),0),0)</f>
        <v>0</v>
      </c>
      <c r="R112" s="148">
        <f>IF(R$3&gt;=$C112,IF(R$3&lt;=$C112+$D112-1,VLOOKUP((R$3-$C112+1)/$D112,Profile!$B$2:$C$250,2)*($E112-$G111)-(IF(Q$3&gt;=$C112,IF(Q$3&lt;=$C112+$D112-1,VLOOKUP((Q$3-$C112+1)/$D112,Profile!$B$2:$C$250,2)*($E112-$G111),0),0)),0),0)</f>
        <v>0</v>
      </c>
      <c r="S112" s="148">
        <f>IF(S$3&gt;=$C112,IF(S$3&lt;=$C112+$D112-1,VLOOKUP((S$3-$C112+1)/$D112,Profile!$B$2:$C$250,2)*($E112-$G111)-(IF(R$3&gt;=$C112,IF(R$3&lt;=$C112+$D112-1,VLOOKUP((R$3-$C112+1)/$D112,Profile!$B$2:$C$250,2)*($E112-$G111),0),0)),0),0)</f>
        <v>0</v>
      </c>
      <c r="T112" s="148">
        <f>IF(T$3&gt;=$C112,IF(T$3&lt;=$C112+$D112-1,VLOOKUP((T$3-$C112+1)/$D112,Profile!$B$2:$C$250,2)*($E112-$G111)-(IF(S$3&gt;=$C112,IF(S$3&lt;=$C112+$D112-1,VLOOKUP((S$3-$C112+1)/$D112,Profile!$B$2:$C$250,2)*($E112-$G111),0),0)),0),0)</f>
        <v>0</v>
      </c>
      <c r="U112" s="148">
        <f>IF(U$3&gt;=$C112,IF(U$3&lt;=$C112+$D112-1,VLOOKUP((U$3-$C112+1)/$D112,Profile!$B$2:$C$250,2)*($E112-$G111)-(IF(T$3&gt;=$C112,IF(T$3&lt;=$C112+$D112-1,VLOOKUP((T$3-$C112+1)/$D112,Profile!$B$2:$C$250,2)*($E112-$G111),0),0)),0),0)</f>
        <v>0</v>
      </c>
      <c r="V112" s="148">
        <f>IF(V$3&gt;=$C112,IF(V$3&lt;=$C112+$D112-1,VLOOKUP((V$3-$C112+1)/$D112,Profile!$B$2:$C$250,2)*($E112-$G111)-(IF(U$3&gt;=$C112,IF(U$3&lt;=$C112+$D112-1,VLOOKUP((U$3-$C112+1)/$D112,Profile!$B$2:$C$250,2)*($E112-$G111),0),0)),0),0)</f>
        <v>0</v>
      </c>
      <c r="W112" s="148">
        <f>IF(W$3&gt;=$C112,IF(W$3&lt;=$C112+$D112-1,VLOOKUP((W$3-$C112+1)/$D112,Profile!$B$2:$C$250,2)*($E112-$G111)-(IF(V$3&gt;=$C112,IF(V$3&lt;=$C112+$D112-1,VLOOKUP((V$3-$C112+1)/$D112,Profile!$B$2:$C$250,2)*($E112-$G111),0),0)),0),0)</f>
        <v>0</v>
      </c>
      <c r="X112" s="148">
        <f>IF(X$3&gt;=$C112,IF(X$3&lt;=$C112+$D112-1,VLOOKUP((X$3-$C112+1)/$D112,Profile!$B$2:$C$250,2)*($E112-$G111)-(IF(W$3&gt;=$C112,IF(W$3&lt;=$C112+$D112-1,VLOOKUP((W$3-$C112+1)/$D112,Profile!$B$2:$C$250,2)*($E112-$G111),0),0)),0),0)</f>
        <v>0</v>
      </c>
      <c r="Y112" s="148">
        <f>IF(Y$3&gt;=$C112,IF(Y$3&lt;=$C112+$D112-1,VLOOKUP((Y$3-$C112+1)/$D112,Profile!$B$2:$C$250,2)*($E112-$G111)-(IF(X$3&gt;=$C112,IF(X$3&lt;=$C112+$D112-1,VLOOKUP((X$3-$C112+1)/$D112,Profile!$B$2:$C$250,2)*($E112-$G111),0),0)),0),0)</f>
        <v>0</v>
      </c>
      <c r="Z112" s="148">
        <f>IF(Z$3&gt;=$C112,IF(Z$3&lt;=$C112+$D112-1,VLOOKUP((Z$3-$C112+1)/$D112,Profile!$B$2:$C$250,2)*($E112-$G111)-(IF(Y$3&gt;=$C112,IF(Y$3&lt;=$C112+$D112-1,VLOOKUP((Y$3-$C112+1)/$D112,Profile!$B$2:$C$250,2)*($E112-$G111),0),0)),0),0)</f>
        <v>0</v>
      </c>
      <c r="AA112" s="148">
        <f>IF(AA$3&gt;=$C112,IF(AA$3&lt;=$C112+$D112-1,VLOOKUP((AA$3-$C112+1)/$D112,Profile!$B$2:$C$250,2)*($E112-$G111)-(IF(Z$3&gt;=$C112,IF(Z$3&lt;=$C112+$D112-1,VLOOKUP((Z$3-$C112+1)/$D112,Profile!$B$2:$C$250,2)*($E112-$G111),0),0)),0),0)</f>
        <v>0</v>
      </c>
      <c r="AB112" s="148">
        <f>IF(AB$3&gt;=$C112,IF(AB$3&lt;=$C112+$D112-1,VLOOKUP((AB$3-$C112+1)/$D112,Profile!$B$2:$C$250,2)*($E112-$G111)-(IF(AA$3&gt;=$C112,IF(AA$3&lt;=$C112+$D112-1,VLOOKUP((AA$3-$C112+1)/$D112,Profile!$B$2:$C$250,2)*($E112-$G111),0),0)),0),0)</f>
        <v>0</v>
      </c>
      <c r="AC112" s="148">
        <f>IF(AC$3&gt;=$C112,IF(AC$3&lt;=$C112+$D112-1,VLOOKUP((AC$3-$C112+1)/$D112,Profile!$B$2:$C$250,2)*($E112-$G111)-(IF(AB$3&gt;=$C112,IF(AB$3&lt;=$C112+$D112-1,VLOOKUP((AB$3-$C112+1)/$D112,Profile!$B$2:$C$250,2)*($E112-$G111),0),0)),0),0)</f>
        <v>0</v>
      </c>
      <c r="AD112" s="148">
        <f>IF(AD$3&gt;=$C112,IF(AD$3&lt;=$C112+$D112-1,VLOOKUP((AD$3-$C112+1)/$D112,Profile!$B$2:$C$250,2)*($E112-$G111)-(IF(AC$3&gt;=$C112,IF(AC$3&lt;=$C112+$D112-1,VLOOKUP((AC$3-$C112+1)/$D112,Profile!$B$2:$C$250,2)*($E112-$G111),0),0)),0),0)</f>
        <v>0</v>
      </c>
      <c r="AE112" s="148">
        <f>IF(AE$3&gt;=$C112,IF(AE$3&lt;=$C112+$D112-1,VLOOKUP((AE$3-$C112+1)/$D112,Profile!$B$2:$C$250,2)*($E112-$G111)-(IF(AD$3&gt;=$C112,IF(AD$3&lt;=$C112+$D112-1,VLOOKUP((AD$3-$C112+1)/$D112,Profile!$B$2:$C$250,2)*($E112-$G111),0),0)),0),0)</f>
        <v>0</v>
      </c>
      <c r="AF112" s="148">
        <f>IF(AF$3&gt;=$C112,IF(AF$3&lt;=$C112+$D112-1,VLOOKUP((AF$3-$C112+1)/$D112,Profile!$B$2:$C$250,2)*($E112-$G111)-(IF(AE$3&gt;=$C112,IF(AE$3&lt;=$C112+$D112-1,VLOOKUP((AE$3-$C112+1)/$D112,Profile!$B$2:$C$250,2)*($E112-$G111),0),0)),0),0)</f>
        <v>0</v>
      </c>
      <c r="AG112" s="148">
        <f>IF(AG$3&gt;=$C112,IF(AG$3&lt;=$C112+$D112-1,VLOOKUP((AG$3-$C112+1)/$D112,Profile!$B$2:$C$250,2)*($E112-$G111)-(IF(AF$3&gt;=$C112,IF(AF$3&lt;=$C112+$D112-1,VLOOKUP((AF$3-$C112+1)/$D112,Profile!$B$2:$C$250,2)*($E112-$G111),0),0)),0),0)</f>
        <v>0</v>
      </c>
      <c r="AH112" s="148">
        <f>IF(AH$3&gt;=$C112,IF(AH$3&lt;=$C112+$D112-1,VLOOKUP((AH$3-$C112+1)/$D112,Profile!$B$2:$C$250,2)*($E112-$G111)-(IF(AG$3&gt;=$C112,IF(AG$3&lt;=$C112+$D112-1,VLOOKUP((AG$3-$C112+1)/$D112,Profile!$B$2:$C$250,2)*($E112-$G111),0),0)),0),0)</f>
        <v>0</v>
      </c>
      <c r="AI112" s="148">
        <f>IF(AI$3&gt;=$C112,IF(AI$3&lt;=$C112+$D112-1,VLOOKUP((AI$3-$C112+1)/$D112,Profile!$B$2:$C$250,2)*($E112-$G111)-(IF(AH$3&gt;=$C112,IF(AH$3&lt;=$C112+$D112-1,VLOOKUP((AH$3-$C112+1)/$D112,Profile!$B$2:$C$250,2)*($E112-$G111),0),0)),0),0)</f>
        <v>0</v>
      </c>
      <c r="AJ112" s="148">
        <f>IF(AJ$3&gt;=$C112,IF(AJ$3&lt;=$C112+$D112-1,VLOOKUP((AJ$3-$C112+1)/$D112,Profile!$B$2:$C$250,2)*($E112-$G111)-(IF(AI$3&gt;=$C112,IF(AI$3&lt;=$C112+$D112-1,VLOOKUP((AI$3-$C112+1)/$D112,Profile!$B$2:$C$250,2)*($E112-$G111),0),0)),0),0)</f>
        <v>0</v>
      </c>
      <c r="AK112" s="148">
        <f>IF(AK$3&gt;=$C112,IF(AK$3&lt;=$C112+$D112-1,VLOOKUP((AK$3-$C112+1)/$D112,Profile!$B$2:$C$250,2)*($E112-$G111)-(IF(AJ$3&gt;=$C112,IF(AJ$3&lt;=$C112+$D112-1,VLOOKUP((AJ$3-$C112+1)/$D112,Profile!$B$2:$C$250,2)*($E112-$G111),0),0)),0),0)</f>
        <v>0</v>
      </c>
      <c r="AL112" s="148">
        <f>IF(AL$3&gt;=$C112,IF(AL$3&lt;=$C112+$D112-1,VLOOKUP((AL$3-$C112+1)/$D112,Profile!$B$2:$C$250,2)*($E112-$G111)-(IF(AK$3&gt;=$C112,IF(AK$3&lt;=$C112+$D112-1,VLOOKUP((AK$3-$C112+1)/$D112,Profile!$B$2:$C$250,2)*($E112-$G111),0),0)),0),0)</f>
        <v>0</v>
      </c>
      <c r="AM112" s="148">
        <f>IF(AM$3&gt;=$C112,IF(AM$3&lt;=$C112+$D112-1,VLOOKUP((AM$3-$C112+1)/$D112,Profile!$B$2:$C$250,2)*($E112-$G111)-(IF(AL$3&gt;=$C112,IF(AL$3&lt;=$C112+$D112-1,VLOOKUP((AL$3-$C112+1)/$D112,Profile!$B$2:$C$250,2)*($E112-$G111),0),0)),0),0)</f>
        <v>0</v>
      </c>
      <c r="AN112" s="148">
        <f>IF(AN$3&gt;=$C112,IF(AN$3&lt;=$C112+$D112-1,VLOOKUP((AN$3-$C112+1)/$D112,Profile!$B$2:$C$250,2)*($E112-$G111)-(IF(AM$3&gt;=$C112,IF(AM$3&lt;=$C112+$D112-1,VLOOKUP((AM$3-$C112+1)/$D112,Profile!$B$2:$C$250,2)*($E112-$G111),0),0)),0),0)</f>
        <v>0</v>
      </c>
      <c r="AO112" s="148">
        <f>IF(AO$3&gt;=$C112,IF(AO$3&lt;=$C112+$D112-1,VLOOKUP((AO$3-$C112+1)/$D112,Profile!$B$2:$C$250,2)*($E112-$G111)-(IF(AN$3&gt;=$C112,IF(AN$3&lt;=$C112+$D112-1,VLOOKUP((AN$3-$C112+1)/$D112,Profile!$B$2:$C$250,2)*($E112-$G111),0),0)),0),0)</f>
        <v>0</v>
      </c>
      <c r="AP112" s="148">
        <f>IF(AP$3&gt;=$C112,IF(AP$3&lt;=$C112+$D112-1,VLOOKUP((AP$3-$C112+1)/$D112,Profile!$B$2:$C$250,2)*($E112-$G111)-(IF(AO$3&gt;=$C112,IF(AO$3&lt;=$C112+$D112-1,VLOOKUP((AO$3-$C112+1)/$D112,Profile!$B$2:$C$250,2)*($E112-$G111),0),0)),0),0)</f>
        <v>0</v>
      </c>
      <c r="AQ112" s="148">
        <f>IF(AQ$3&gt;=$C112,IF(AQ$3&lt;=$C112+$D112-1,VLOOKUP((AQ$3-$C112+1)/$D112,Profile!$B$2:$C$250,2)*($E112-$G111)-(IF(AP$3&gt;=$C112,IF(AP$3&lt;=$C112+$D112-1,VLOOKUP((AP$3-$C112+1)/$D112,Profile!$B$2:$C$250,2)*($E112-$G111),0),0)),0),0)</f>
        <v>0</v>
      </c>
      <c r="AR112" s="148">
        <f>IF(AR$3&gt;=$C112,IF(AR$3&lt;=$C112+$D112-1,VLOOKUP((AR$3-$C112+1)/$D112,Profile!$B$2:$C$250,2)*($E112-$G111)-(IF(AQ$3&gt;=$C112,IF(AQ$3&lt;=$C112+$D112-1,VLOOKUP((AQ$3-$C112+1)/$D112,Profile!$B$2:$C$250,2)*($E112-$G111),0),0)),0),0)</f>
        <v>0</v>
      </c>
      <c r="AS112" s="148">
        <f>IF(AS$3&gt;=$C112,IF(AS$3&lt;=$C112+$D112-1,VLOOKUP((AS$3-$C112+1)/$D112,Profile!$B$2:$C$250,2)*($E112-$G111)-(IF(AR$3&gt;=$C112,IF(AR$3&lt;=$C112+$D112-1,VLOOKUP((AR$3-$C112+1)/$D112,Profile!$B$2:$C$250,2)*($E112-$G111),0),0)),0),0)</f>
        <v>0</v>
      </c>
      <c r="AT112" s="148">
        <f>IF(AT$3&gt;=$C112,IF(AT$3&lt;=$C112+$D112-1,VLOOKUP((AT$3-$C112+1)/$D112,Profile!$B$2:$C$250,2)*($E112-$G111)-(IF(AS$3&gt;=$C112,IF(AS$3&lt;=$C112+$D112-1,VLOOKUP((AS$3-$C112+1)/$D112,Profile!$B$2:$C$250,2)*($E112-$G111),0),0)),0),0)</f>
        <v>0</v>
      </c>
      <c r="AU112" s="148">
        <f>IF(AU$3&gt;=$C112,IF(AU$3&lt;=$C112+$D112-1,VLOOKUP((AU$3-$C112+1)/$D112,Profile!$B$2:$C$250,2)*($E112-$G111)-(IF(AT$3&gt;=$C112,IF(AT$3&lt;=$C112+$D112-1,VLOOKUP((AT$3-$C112+1)/$D112,Profile!$B$2:$C$250,2)*($E112-$G111),0),0)),0),0)</f>
        <v>0</v>
      </c>
      <c r="AV112" s="148">
        <f>IF(AV$3&gt;=$C112,IF(AV$3&lt;=$C112+$D112-1,VLOOKUP((AV$3-$C112+1)/$D112,Profile!$B$2:$C$250,2)*($E112-$G111)-(IF(AU$3&gt;=$C112,IF(AU$3&lt;=$C112+$D112-1,VLOOKUP((AU$3-$C112+1)/$D112,Profile!$B$2:$C$250,2)*($E112-$G111),0),0)),0),0)</f>
        <v>0</v>
      </c>
      <c r="AW112" s="148">
        <f>IF(AW$3&gt;=$C112,IF(AW$3&lt;=$C112+$D112-1,VLOOKUP((AW$3-$C112+1)/$D112,Profile!$B$2:$C$250,2)*($E112-$G111)-(IF(AV$3&gt;=$C112,IF(AV$3&lt;=$C112+$D112-1,VLOOKUP((AV$3-$C112+1)/$D112,Profile!$B$2:$C$250,2)*($E112-$G111),0),0)),0),0)</f>
        <v>0</v>
      </c>
      <c r="AX112" s="148">
        <f>IF(AX$3&gt;=$C112,IF(AX$3&lt;=$C112+$D112-1,VLOOKUP((AX$3-$C112+1)/$D112,Profile!$B$2:$C$250,2)*($E112-$G111)-(IF(AW$3&gt;=$C112,IF(AW$3&lt;=$C112+$D112-1,VLOOKUP((AW$3-$C112+1)/$D112,Profile!$B$2:$C$250,2)*($E112-$G111),0),0)),0),0)</f>
        <v>0</v>
      </c>
      <c r="AY112" s="148">
        <f>IF(AY$3&gt;=$C112,IF(AY$3&lt;=$C112+$D112-1,VLOOKUP((AY$3-$C112+1)/$D112,Profile!$B$2:$C$250,2)*($E112-$G111)-(IF(AX$3&gt;=$C112,IF(AX$3&lt;=$C112+$D112-1,VLOOKUP((AX$3-$C112+1)/$D112,Profile!$B$2:$C$250,2)*($E112-$G111),0),0)),0),0)</f>
        <v>0</v>
      </c>
      <c r="AZ112" s="148">
        <f>IF(AZ$3&gt;=$C112,IF(AZ$3&lt;=$C112+$D112-1,VLOOKUP((AZ$3-$C112+1)/$D112,Profile!$B$2:$C$250,2)*($E112-$G111)-(IF(AY$3&gt;=$C112,IF(AY$3&lt;=$C112+$D112-1,VLOOKUP((AY$3-$C112+1)/$D112,Profile!$B$2:$C$250,2)*($E112-$G111),0),0)),0),0)</f>
        <v>0</v>
      </c>
      <c r="BA112" s="148">
        <f>IF(BA$3&gt;=$C112,IF(BA$3&lt;=$C112+$D112-1,VLOOKUP((BA$3-$C112+1)/$D112,Profile!$B$2:$C$250,2)*($E112-$G111)-(IF(AZ$3&gt;=$C112,IF(AZ$3&lt;=$C112+$D112-1,VLOOKUP((AZ$3-$C112+1)/$D112,Profile!$B$2:$C$250,2)*($E112-$G111),0),0)),0),0)</f>
        <v>0</v>
      </c>
      <c r="BB112" s="148">
        <f>IF(BB$3&gt;=$C112,IF(BB$3&lt;=$C112+$D112-1,VLOOKUP((BB$3-$C112+1)/$D112,Profile!$B$2:$C$250,2)*($E112-$G111)-(IF(BA$3&gt;=$C112,IF(BA$3&lt;=$C112+$D112-1,VLOOKUP((BA$3-$C112+1)/$D112,Profile!$B$2:$C$250,2)*($E112-$G111),0),0)),0),0)</f>
        <v>0</v>
      </c>
      <c r="BC112" s="148">
        <f>IF(BC$3&gt;=$C112,IF(BC$3&lt;=$C112+$D112-1,VLOOKUP((BC$3-$C112+1)/$D112,Profile!$B$2:$C$250,2)*($E112-$G111)-(IF(BB$3&gt;=$C112,IF(BB$3&lt;=$C112+$D112-1,VLOOKUP((BB$3-$C112+1)/$D112,Profile!$B$2:$C$250,2)*($E112-$G111),0),0)),0),0)</f>
        <v>0</v>
      </c>
      <c r="BD112" s="148">
        <f>IF(BD$3&gt;=$C112,IF(BD$3&lt;=$C112+$D112-1,VLOOKUP((BD$3-$C112+1)/$D112,Profile!$B$2:$C$250,2)*($E112-$G111)-(IF(BC$3&gt;=$C112,IF(BC$3&lt;=$C112+$D112-1,VLOOKUP((BC$3-$C112+1)/$D112,Profile!$B$2:$C$250,2)*($E112-$G111),0),0)),0),0)</f>
        <v>0</v>
      </c>
      <c r="BE112" s="148">
        <f>IF(BE$3&gt;=$C112,IF(BE$3&lt;=$C112+$D112-1,VLOOKUP((BE$3-$C112+1)/$D112,Profile!$B$2:$C$250,2)*($E112-$G111)-(IF(BD$3&gt;=$C112,IF(BD$3&lt;=$C112+$D112-1,VLOOKUP((BD$3-$C112+1)/$D112,Profile!$B$2:$C$250,2)*($E112-$G111),0),0)),0),0)</f>
        <v>0</v>
      </c>
      <c r="BF112" s="148">
        <f>IF(BF$3&gt;=$C112,IF(BF$3&lt;=$C112+$D112-1,VLOOKUP((BF$3-$C112+1)/$D112,Profile!$B$2:$C$250,2)*($E112-$G111)-(IF(BE$3&gt;=$C112,IF(BE$3&lt;=$C112+$D112-1,VLOOKUP((BE$3-$C112+1)/$D112,Profile!$B$2:$C$250,2)*($E112-$G111),0),0)),0),0)</f>
        <v>0</v>
      </c>
      <c r="BG112" s="148">
        <f>IF(BG$3&gt;=$C112,IF(BG$3&lt;=$C112+$D112-1,VLOOKUP((BG$3-$C112+1)/$D112,Profile!$B$2:$C$250,2)*($E112-$G111)-(IF(BF$3&gt;=$C112,IF(BF$3&lt;=$C112+$D112-1,VLOOKUP((BF$3-$C112+1)/$D112,Profile!$B$2:$C$250,2)*($E112-$G111),0),0)),0),0)</f>
        <v>0</v>
      </c>
      <c r="BH112" s="148">
        <f>IF(BH$3&gt;=$C112,IF(BH$3&lt;=$C112+$D112-1,VLOOKUP((BH$3-$C112+1)/$D112,Profile!$B$2:$C$250,2)*($E112-$G111)-(IF(BG$3&gt;=$C112,IF(BG$3&lt;=$C112+$D112-1,VLOOKUP((BG$3-$C112+1)/$D112,Profile!$B$2:$C$250,2)*($E112-$G111),0),0)),0),0)</f>
        <v>0</v>
      </c>
      <c r="BI112" s="148">
        <f>IF(BI$3&gt;=$C112,IF(BI$3&lt;=$C112+$D112-1,VLOOKUP((BI$3-$C112+1)/$D112,Profile!$B$2:$C$250,2)*($E112-$G111)-(IF(BH$3&gt;=$C112,IF(BH$3&lt;=$C112+$D112-1,VLOOKUP((BH$3-$C112+1)/$D112,Profile!$B$2:$C$250,2)*($E112-$G111),0),0)),0),0)</f>
        <v>0</v>
      </c>
      <c r="BJ112" s="148">
        <f>IF(BJ$3&gt;=$C112,IF(BJ$3&lt;=$C112+$D112-1,VLOOKUP((BJ$3-$C112+1)/$D112,Profile!$B$2:$C$250,2)*($E112-$G111)-(IF(BI$3&gt;=$C112,IF(BI$3&lt;=$C112+$D112-1,VLOOKUP((BI$3-$C112+1)/$D112,Profile!$B$2:$C$250,2)*($E112-$G111),0),0)),0),0)</f>
        <v>0</v>
      </c>
      <c r="BK112" s="148">
        <f>IF(BK$3&gt;=$C112,IF(BK$3&lt;=$C112+$D112-1,VLOOKUP((BK$3-$C112+1)/$D112,Profile!$B$2:$C$250,2)*($E112-$G111)-(IF(BJ$3&gt;=$C112,IF(BJ$3&lt;=$C112+$D112-1,VLOOKUP((BJ$3-$C112+1)/$D112,Profile!$B$2:$C$250,2)*($E112-$G111),0),0)),0),0)</f>
        <v>0</v>
      </c>
      <c r="BL112" s="148">
        <f>IF(BL$3&gt;=$C112,IF(BL$3&lt;=$C112+$D112-1,VLOOKUP((BL$3-$C112+1)/$D112,Profile!$B$2:$C$250,2)*($E112-$G111)-(IF(BK$3&gt;=$C112,IF(BK$3&lt;=$C112+$D112-1,VLOOKUP((BK$3-$C112+1)/$D112,Profile!$B$2:$C$250,2)*($E112-$G111),0),0)),0),0)</f>
        <v>0</v>
      </c>
      <c r="BM112" s="148">
        <f>IF(BM$3&gt;=$C112,IF(BM$3&lt;=$C112+$D112-1,VLOOKUP((BM$3-$C112+1)/$D112,Profile!$B$2:$C$250,2)*($E112-$G111)-(IF(BL$3&gt;=$C112,IF(BL$3&lt;=$C112+$D112-1,VLOOKUP((BL$3-$C112+1)/$D112,Profile!$B$2:$C$250,2)*($E112-$G111),0),0)),0),0)</f>
        <v>0</v>
      </c>
      <c r="BN112" s="148">
        <f>IF(BN$3&gt;=$C112,IF(BN$3&lt;=$C112+$D112-1,VLOOKUP((BN$3-$C112+1)/$D112,Profile!$B$2:$C$250,2)*($E112-$G111)-(IF(BM$3&gt;=$C112,IF(BM$3&lt;=$C112+$D112-1,VLOOKUP((BM$3-$C112+1)/$D112,Profile!$B$2:$C$250,2)*($E112-$G111),0),0)),0),0)</f>
        <v>0</v>
      </c>
      <c r="BO112" s="148">
        <f>IF(BO$3&gt;=$C112,IF(BO$3&lt;=$C112+$D112-1,VLOOKUP((BO$3-$C112+1)/$D112,Profile!$B$2:$C$250,2)*($E112-$G111)-(IF(BN$3&gt;=$C112,IF(BN$3&lt;=$C112+$D112-1,VLOOKUP((BN$3-$C112+1)/$D112,Profile!$B$2:$C$250,2)*($E112-$G111),0),0)),0),0)</f>
        <v>0</v>
      </c>
      <c r="BP112" s="148">
        <f>IF(BP$3&gt;=$C112,IF(BP$3&lt;=$C112+$D112-1,VLOOKUP((BP$3-$C112+1)/$D112,Profile!$B$2:$C$250,2)*($E112-$G111)-(IF(BO$3&gt;=$C112,IF(BO$3&lt;=$C112+$D112-1,VLOOKUP((BO$3-$C112+1)/$D112,Profile!$B$2:$C$250,2)*($E112-$G111),0),0)),0),0)</f>
        <v>0</v>
      </c>
      <c r="BQ112" s="148">
        <f>IF(BQ$3&gt;=$C112,IF(BQ$3&lt;=$C112+$D112-1,VLOOKUP((BQ$3-$C112+1)/$D112,Profile!$B$2:$C$250,2)*($E112-$G111)-(IF(BP$3&gt;=$C112,IF(BP$3&lt;=$C112+$D112-1,VLOOKUP((BP$3-$C112+1)/$D112,Profile!$B$2:$C$250,2)*($E112-$G111),0),0)),0),0)</f>
        <v>0</v>
      </c>
      <c r="BR112" s="148">
        <f>IF(BR$3&gt;=$C112,IF(BR$3&lt;=$C112+$D112-1,VLOOKUP((BR$3-$C112+1)/$D112,Profile!$B$2:$C$250,2)*($E112-$G111)-(IF(BQ$3&gt;=$C112,IF(BQ$3&lt;=$C112+$D112-1,VLOOKUP((BQ$3-$C112+1)/$D112,Profile!$B$2:$C$250,2)*($E112-$G111),0),0)),0),0)</f>
        <v>0</v>
      </c>
      <c r="BS112" s="148">
        <f>IF(BS$3&gt;=$C112,IF(BS$3&lt;=$C112+$D112-1,VLOOKUP((BS$3-$C112+1)/$D112,Profile!$B$2:$C$250,2)*($E112-$G111)-(IF(BR$3&gt;=$C112,IF(BR$3&lt;=$C112+$D112-1,VLOOKUP((BR$3-$C112+1)/$D112,Profile!$B$2:$C$250,2)*($E112-$G111),0),0)),0),0)</f>
        <v>0</v>
      </c>
      <c r="BT112" s="148">
        <f>IF(BT$3&gt;=$C112,IF(BT$3&lt;=$C112+$D112-1,VLOOKUP((BT$3-$C112+1)/$D112,Profile!$B$2:$C$250,2)*($E112-$G111)-(IF(BS$3&gt;=$C112,IF(BS$3&lt;=$C112+$D112-1,VLOOKUP((BS$3-$C112+1)/$D112,Profile!$B$2:$C$250,2)*($E112-$G111),0),0)),0),0)</f>
        <v>0</v>
      </c>
    </row>
    <row r="113" spans="1:72" ht="10.15" customHeight="1">
      <c r="A113" s="131"/>
      <c r="B113" s="154"/>
      <c r="C113" s="131"/>
      <c r="D113" s="153"/>
      <c r="E113" s="149"/>
      <c r="F113" s="142" t="s">
        <v>31</v>
      </c>
      <c r="G113" s="148">
        <f>SUM(H113:GA113)</f>
        <v>0</v>
      </c>
      <c r="H113" s="148">
        <f t="shared" ref="H113:AM113" si="86">+H111+H112</f>
        <v>0</v>
      </c>
      <c r="I113" s="148">
        <f t="shared" si="86"/>
        <v>0</v>
      </c>
      <c r="J113" s="148">
        <f t="shared" si="86"/>
        <v>0</v>
      </c>
      <c r="K113" s="148">
        <f t="shared" si="86"/>
        <v>0</v>
      </c>
      <c r="L113" s="148">
        <f t="shared" si="86"/>
        <v>0</v>
      </c>
      <c r="M113" s="148">
        <f t="shared" si="86"/>
        <v>0</v>
      </c>
      <c r="N113" s="148">
        <f t="shared" si="86"/>
        <v>0</v>
      </c>
      <c r="O113" s="148">
        <f t="shared" si="86"/>
        <v>0</v>
      </c>
      <c r="P113" s="148">
        <f t="shared" si="86"/>
        <v>0</v>
      </c>
      <c r="Q113" s="148">
        <f t="shared" si="86"/>
        <v>0</v>
      </c>
      <c r="R113" s="148">
        <f t="shared" si="86"/>
        <v>0</v>
      </c>
      <c r="S113" s="148">
        <f t="shared" si="86"/>
        <v>0</v>
      </c>
      <c r="T113" s="148">
        <f t="shared" si="86"/>
        <v>0</v>
      </c>
      <c r="U113" s="148">
        <f t="shared" si="86"/>
        <v>0</v>
      </c>
      <c r="V113" s="148">
        <f t="shared" si="86"/>
        <v>0</v>
      </c>
      <c r="W113" s="148">
        <f t="shared" si="86"/>
        <v>0</v>
      </c>
      <c r="X113" s="148">
        <f t="shared" si="86"/>
        <v>0</v>
      </c>
      <c r="Y113" s="148">
        <f t="shared" si="86"/>
        <v>0</v>
      </c>
      <c r="Z113" s="148">
        <f t="shared" si="86"/>
        <v>0</v>
      </c>
      <c r="AA113" s="148">
        <f t="shared" si="86"/>
        <v>0</v>
      </c>
      <c r="AB113" s="148">
        <f t="shared" si="86"/>
        <v>0</v>
      </c>
      <c r="AC113" s="148">
        <f t="shared" si="86"/>
        <v>0</v>
      </c>
      <c r="AD113" s="148">
        <f t="shared" si="86"/>
        <v>0</v>
      </c>
      <c r="AE113" s="148">
        <f t="shared" si="86"/>
        <v>0</v>
      </c>
      <c r="AF113" s="148">
        <f t="shared" si="86"/>
        <v>0</v>
      </c>
      <c r="AG113" s="148">
        <f t="shared" si="86"/>
        <v>0</v>
      </c>
      <c r="AH113" s="148">
        <f t="shared" si="86"/>
        <v>0</v>
      </c>
      <c r="AI113" s="148">
        <f t="shared" si="86"/>
        <v>0</v>
      </c>
      <c r="AJ113" s="148">
        <f t="shared" si="86"/>
        <v>0</v>
      </c>
      <c r="AK113" s="148">
        <f t="shared" si="86"/>
        <v>0</v>
      </c>
      <c r="AL113" s="148">
        <f t="shared" si="86"/>
        <v>0</v>
      </c>
      <c r="AM113" s="148">
        <f t="shared" si="86"/>
        <v>0</v>
      </c>
      <c r="AN113" s="148">
        <f t="shared" ref="AN113:BS113" si="87">+AN111+AN112</f>
        <v>0</v>
      </c>
      <c r="AO113" s="148">
        <f t="shared" si="87"/>
        <v>0</v>
      </c>
      <c r="AP113" s="148">
        <f t="shared" si="87"/>
        <v>0</v>
      </c>
      <c r="AQ113" s="148">
        <f t="shared" si="87"/>
        <v>0</v>
      </c>
      <c r="AR113" s="148">
        <f t="shared" si="87"/>
        <v>0</v>
      </c>
      <c r="AS113" s="148">
        <f t="shared" si="87"/>
        <v>0</v>
      </c>
      <c r="AT113" s="148">
        <f t="shared" si="87"/>
        <v>0</v>
      </c>
      <c r="AU113" s="148">
        <f t="shared" si="87"/>
        <v>0</v>
      </c>
      <c r="AV113" s="148">
        <f t="shared" si="87"/>
        <v>0</v>
      </c>
      <c r="AW113" s="148">
        <f t="shared" si="87"/>
        <v>0</v>
      </c>
      <c r="AX113" s="148">
        <f t="shared" si="87"/>
        <v>0</v>
      </c>
      <c r="AY113" s="148">
        <f t="shared" si="87"/>
        <v>0</v>
      </c>
      <c r="AZ113" s="148">
        <f t="shared" si="87"/>
        <v>0</v>
      </c>
      <c r="BA113" s="148">
        <f t="shared" si="87"/>
        <v>0</v>
      </c>
      <c r="BB113" s="148">
        <f t="shared" si="87"/>
        <v>0</v>
      </c>
      <c r="BC113" s="148">
        <f t="shared" si="87"/>
        <v>0</v>
      </c>
      <c r="BD113" s="148">
        <f t="shared" si="87"/>
        <v>0</v>
      </c>
      <c r="BE113" s="148">
        <f t="shared" si="87"/>
        <v>0</v>
      </c>
      <c r="BF113" s="148">
        <f t="shared" si="87"/>
        <v>0</v>
      </c>
      <c r="BG113" s="148">
        <f t="shared" si="87"/>
        <v>0</v>
      </c>
      <c r="BH113" s="148">
        <f t="shared" si="87"/>
        <v>0</v>
      </c>
      <c r="BI113" s="148">
        <f t="shared" si="87"/>
        <v>0</v>
      </c>
      <c r="BJ113" s="148">
        <f t="shared" si="87"/>
        <v>0</v>
      </c>
      <c r="BK113" s="148">
        <f t="shared" si="87"/>
        <v>0</v>
      </c>
      <c r="BL113" s="148">
        <f t="shared" si="87"/>
        <v>0</v>
      </c>
      <c r="BM113" s="148">
        <f t="shared" si="87"/>
        <v>0</v>
      </c>
      <c r="BN113" s="148">
        <f t="shared" si="87"/>
        <v>0</v>
      </c>
      <c r="BO113" s="148">
        <f t="shared" si="87"/>
        <v>0</v>
      </c>
      <c r="BP113" s="148">
        <f t="shared" si="87"/>
        <v>0</v>
      </c>
      <c r="BQ113" s="148">
        <f t="shared" si="87"/>
        <v>0</v>
      </c>
      <c r="BR113" s="148">
        <f t="shared" si="87"/>
        <v>0</v>
      </c>
      <c r="BS113" s="148">
        <f t="shared" si="87"/>
        <v>0</v>
      </c>
      <c r="BT113" s="148">
        <f>+BT111+BT112</f>
        <v>0</v>
      </c>
    </row>
    <row r="114" spans="1:72" ht="10.15" customHeight="1">
      <c r="A114" s="131"/>
      <c r="B114" s="154"/>
      <c r="C114" s="131"/>
      <c r="D114" s="149"/>
      <c r="F114" s="142" t="s">
        <v>36</v>
      </c>
      <c r="G114" s="148"/>
      <c r="H114" s="148">
        <f>+H113</f>
        <v>0</v>
      </c>
      <c r="I114" s="148">
        <f t="shared" ref="I114:AN114" si="88">+I113+H114</f>
        <v>0</v>
      </c>
      <c r="J114" s="148">
        <f t="shared" si="88"/>
        <v>0</v>
      </c>
      <c r="K114" s="148">
        <f t="shared" si="88"/>
        <v>0</v>
      </c>
      <c r="L114" s="148">
        <f t="shared" si="88"/>
        <v>0</v>
      </c>
      <c r="M114" s="148">
        <f t="shared" si="88"/>
        <v>0</v>
      </c>
      <c r="N114" s="148">
        <f t="shared" si="88"/>
        <v>0</v>
      </c>
      <c r="O114" s="148">
        <f t="shared" si="88"/>
        <v>0</v>
      </c>
      <c r="P114" s="148">
        <f t="shared" si="88"/>
        <v>0</v>
      </c>
      <c r="Q114" s="148">
        <f t="shared" si="88"/>
        <v>0</v>
      </c>
      <c r="R114" s="148">
        <f t="shared" si="88"/>
        <v>0</v>
      </c>
      <c r="S114" s="148">
        <f t="shared" si="88"/>
        <v>0</v>
      </c>
      <c r="T114" s="148">
        <f t="shared" si="88"/>
        <v>0</v>
      </c>
      <c r="U114" s="148">
        <f t="shared" si="88"/>
        <v>0</v>
      </c>
      <c r="V114" s="148">
        <f t="shared" si="88"/>
        <v>0</v>
      </c>
      <c r="W114" s="148">
        <f t="shared" si="88"/>
        <v>0</v>
      </c>
      <c r="X114" s="148">
        <f t="shared" si="88"/>
        <v>0</v>
      </c>
      <c r="Y114" s="148">
        <f t="shared" si="88"/>
        <v>0</v>
      </c>
      <c r="Z114" s="148">
        <f t="shared" si="88"/>
        <v>0</v>
      </c>
      <c r="AA114" s="148">
        <f t="shared" si="88"/>
        <v>0</v>
      </c>
      <c r="AB114" s="148">
        <f t="shared" si="88"/>
        <v>0</v>
      </c>
      <c r="AC114" s="148">
        <f t="shared" si="88"/>
        <v>0</v>
      </c>
      <c r="AD114" s="148">
        <f t="shared" si="88"/>
        <v>0</v>
      </c>
      <c r="AE114" s="148">
        <f t="shared" si="88"/>
        <v>0</v>
      </c>
      <c r="AF114" s="148">
        <f t="shared" si="88"/>
        <v>0</v>
      </c>
      <c r="AG114" s="148">
        <f t="shared" si="88"/>
        <v>0</v>
      </c>
      <c r="AH114" s="148">
        <f t="shared" si="88"/>
        <v>0</v>
      </c>
      <c r="AI114" s="148">
        <f t="shared" si="88"/>
        <v>0</v>
      </c>
      <c r="AJ114" s="148">
        <f t="shared" si="88"/>
        <v>0</v>
      </c>
      <c r="AK114" s="148">
        <f t="shared" si="88"/>
        <v>0</v>
      </c>
      <c r="AL114" s="148">
        <f t="shared" si="88"/>
        <v>0</v>
      </c>
      <c r="AM114" s="148">
        <f t="shared" si="88"/>
        <v>0</v>
      </c>
      <c r="AN114" s="148">
        <f t="shared" si="88"/>
        <v>0</v>
      </c>
      <c r="AO114" s="148">
        <f t="shared" ref="AO114:BT114" si="89">+AO113+AN114</f>
        <v>0</v>
      </c>
      <c r="AP114" s="148">
        <f t="shared" si="89"/>
        <v>0</v>
      </c>
      <c r="AQ114" s="148">
        <f t="shared" si="89"/>
        <v>0</v>
      </c>
      <c r="AR114" s="148">
        <f t="shared" si="89"/>
        <v>0</v>
      </c>
      <c r="AS114" s="148">
        <f t="shared" si="89"/>
        <v>0</v>
      </c>
      <c r="AT114" s="148">
        <f t="shared" si="89"/>
        <v>0</v>
      </c>
      <c r="AU114" s="148">
        <f t="shared" si="89"/>
        <v>0</v>
      </c>
      <c r="AV114" s="148">
        <f t="shared" si="89"/>
        <v>0</v>
      </c>
      <c r="AW114" s="148">
        <f t="shared" si="89"/>
        <v>0</v>
      </c>
      <c r="AX114" s="148">
        <f t="shared" si="89"/>
        <v>0</v>
      </c>
      <c r="AY114" s="148">
        <f t="shared" si="89"/>
        <v>0</v>
      </c>
      <c r="AZ114" s="148">
        <f t="shared" si="89"/>
        <v>0</v>
      </c>
      <c r="BA114" s="148">
        <f t="shared" si="89"/>
        <v>0</v>
      </c>
      <c r="BB114" s="148">
        <f t="shared" si="89"/>
        <v>0</v>
      </c>
      <c r="BC114" s="148">
        <f t="shared" si="89"/>
        <v>0</v>
      </c>
      <c r="BD114" s="148">
        <f t="shared" si="89"/>
        <v>0</v>
      </c>
      <c r="BE114" s="148">
        <f t="shared" si="89"/>
        <v>0</v>
      </c>
      <c r="BF114" s="148">
        <f t="shared" si="89"/>
        <v>0</v>
      </c>
      <c r="BG114" s="148">
        <f t="shared" si="89"/>
        <v>0</v>
      </c>
      <c r="BH114" s="148">
        <f t="shared" si="89"/>
        <v>0</v>
      </c>
      <c r="BI114" s="148">
        <f t="shared" si="89"/>
        <v>0</v>
      </c>
      <c r="BJ114" s="148">
        <f t="shared" si="89"/>
        <v>0</v>
      </c>
      <c r="BK114" s="148">
        <f t="shared" si="89"/>
        <v>0</v>
      </c>
      <c r="BL114" s="148">
        <f t="shared" si="89"/>
        <v>0</v>
      </c>
      <c r="BM114" s="148">
        <f t="shared" si="89"/>
        <v>0</v>
      </c>
      <c r="BN114" s="148">
        <f t="shared" si="89"/>
        <v>0</v>
      </c>
      <c r="BO114" s="148">
        <f t="shared" si="89"/>
        <v>0</v>
      </c>
      <c r="BP114" s="148">
        <f t="shared" si="89"/>
        <v>0</v>
      </c>
      <c r="BQ114" s="148">
        <f t="shared" si="89"/>
        <v>0</v>
      </c>
      <c r="BR114" s="148">
        <f t="shared" si="89"/>
        <v>0</v>
      </c>
      <c r="BS114" s="148">
        <f t="shared" si="89"/>
        <v>0</v>
      </c>
      <c r="BT114" s="148">
        <f t="shared" si="89"/>
        <v>0</v>
      </c>
    </row>
    <row r="115" spans="1:72" ht="1.9" customHeight="1">
      <c r="A115" s="131"/>
      <c r="B115" s="154"/>
      <c r="C115" s="131"/>
      <c r="E115" s="149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</row>
    <row r="116" spans="1:72" ht="10.15" customHeight="1">
      <c r="A116" s="131">
        <v>23</v>
      </c>
      <c r="B116" s="155" t="s">
        <v>58</v>
      </c>
      <c r="C116" s="131"/>
      <c r="E116" s="149"/>
      <c r="F116" s="156" t="s">
        <v>34</v>
      </c>
      <c r="G116" s="148">
        <f>SUM(H116:GA116)</f>
        <v>0</v>
      </c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9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</row>
    <row r="117" spans="1:72" ht="10.15" customHeight="1">
      <c r="A117" s="131"/>
      <c r="B117" s="154"/>
      <c r="C117" s="150"/>
      <c r="D117" s="151"/>
      <c r="E117" s="152"/>
      <c r="F117" s="142" t="s">
        <v>35</v>
      </c>
      <c r="G117" s="148">
        <f>SUM(H117:GA117)</f>
        <v>0</v>
      </c>
      <c r="H117" s="148">
        <f>IF(H$3&gt;=$C117,IF(H$3&lt;=$C117+$D117-1,VLOOKUP((H$3-$C117+1)/$D117,Profile!$B$2:$C$250,2)*($E117-$G116)-(IF(G$3&gt;=$C117,IF(G$3&lt;=$C117+$D117-1,VLOOKUP((G$3-$C117+1)/$D117,Profile!$B$2:$C$250,2)*($E117-$G116),0),0)),0),0)</f>
        <v>0</v>
      </c>
      <c r="I117" s="148">
        <f>IF(I$3&gt;=$C117,IF(I$3&lt;=$C117+$D117-1,VLOOKUP((I$3-$C117+1)/$D117,Profile!$B$2:$C$250,2)*($E117-$G116)-(IF(H$3&gt;=$C117,IF(H$3&lt;=$C117+$D117-1,VLOOKUP((H$3-$C117+1)/$D117,Profile!$B$2:$C$250,2)*($E117-$G116),0),0)),0),0)</f>
        <v>0</v>
      </c>
      <c r="J117" s="148">
        <f>IF(J$3&gt;=$C117,IF(J$3&lt;=$C117+$D117-1,VLOOKUP((J$3-$C117+1)/$D117,Profile!$B$2:$C$250,2)*($E117-$G116)-(IF(I$3&gt;=$C117,IF(I$3&lt;=$C117+$D117-1,VLOOKUP((I$3-$C117+1)/$D117,Profile!$B$2:$C$250,2)*($E117-$G116),0),0)),0),0)</f>
        <v>0</v>
      </c>
      <c r="K117" s="148">
        <f>IF(K$3&gt;=$C117,IF(K$3&lt;=$C117+$D117-1,VLOOKUP((K$3-$C117+1)/$D117,Profile!$B$2:$C$250,2)*($E117-$G116)-(IF(J$3&gt;=$C117,IF(J$3&lt;=$C117+$D117-1,VLOOKUP((J$3-$C117+1)/$D117,Profile!$B$2:$C$250,2)*($E117-$G116),0),0)),0),0)</f>
        <v>0</v>
      </c>
      <c r="L117" s="148">
        <f>IF(L$3&gt;=$C117,IF(L$3&lt;=$C117+$D117-1,VLOOKUP((L$3-$C117+1)/$D117,Profile!$B$2:$C$250,2)*($E117-$G116)-(IF(K$3&gt;=$C117,IF(K$3&lt;=$C117+$D117-1,VLOOKUP((K$3-$C117+1)/$D117,Profile!$B$2:$C$250,2)*($E117-$G116),0),0)),0),0)</f>
        <v>0</v>
      </c>
      <c r="M117" s="148">
        <f>IF(M$3&gt;=$C117,IF(M$3&lt;=$C117+$D117-1,VLOOKUP((M$3-$C117+1)/$D117,Profile!$B$2:$C$250,2)*($E117-$G116)-(IF(L$3&gt;=$C117,IF(L$3&lt;=$C117+$D117-1,VLOOKUP((L$3-$C117+1)/$D117,Profile!$B$2:$C$250,2)*($E117-$G116),0),0)),0),0)</f>
        <v>0</v>
      </c>
      <c r="N117" s="148">
        <f>IF(N$3&gt;=$C117,IF(N$3&lt;=$C117+$D117-1,VLOOKUP((N$3-$C117+1)/$D117,Profile!$B$2:$C$250,2)*($E117-$G116)-(IF(M$3&gt;=$C117,IF(M$3&lt;=$C117+$D117-1,VLOOKUP((M$3-$C117+1)/$D117,Profile!$B$2:$C$250,2)*($E117-$G116),0),0)),0),0)</f>
        <v>0</v>
      </c>
      <c r="O117" s="148">
        <f>IF(O$3&gt;=$C117,IF(O$3&lt;=$C117+$D117-1,VLOOKUP((O$3-$C117+1)/$D117,Profile!$B$2:$C$250,2)*($E117-$G116)-(IF(N$3&gt;=$C117,IF(N$3&lt;=$C117+$D117-1,VLOOKUP((N$3-$C117+1)/$D117,Profile!$B$2:$C$250,2)*($E117-$G116),0),0)),0),0)</f>
        <v>0</v>
      </c>
      <c r="P117" s="148">
        <f>IF(P$3&gt;=$C117,IF(P$3&lt;=$C117+$D117-1,VLOOKUP((P$3-$C117+1)/$D117,Profile!$B$2:$C$250,2)*($E117-$G116)-(IF(O$3&gt;=$C117,IF(O$3&lt;=$C117+$D117-1,VLOOKUP((O$3-$C117+1)/$D117,Profile!$B$2:$C$250,2)*($E117-$G116),0),0)),0),0)</f>
        <v>0</v>
      </c>
      <c r="Q117" s="148">
        <f>IF(Q$3&gt;=$C117,IF(Q$3&lt;=$C117+$D117-1,VLOOKUP((Q$3-$C117+1)/$D117,Profile!$B$2:$C$250,2)*($E117-$G116)-(IF(P$3&gt;=$C117,IF(P$3&lt;=$C117+$D117-1,VLOOKUP((P$3-$C117+1)/$D117,Profile!$B$2:$C$250,2)*($E117-$G116),0),0)),0),0)</f>
        <v>0</v>
      </c>
      <c r="R117" s="148">
        <f>IF(R$3&gt;=$C117,IF(R$3&lt;=$C117+$D117-1,VLOOKUP((R$3-$C117+1)/$D117,Profile!$B$2:$C$250,2)*($E117-$G116)-(IF(Q$3&gt;=$C117,IF(Q$3&lt;=$C117+$D117-1,VLOOKUP((Q$3-$C117+1)/$D117,Profile!$B$2:$C$250,2)*($E117-$G116),0),0)),0),0)</f>
        <v>0</v>
      </c>
      <c r="S117" s="148">
        <f>IF(S$3&gt;=$C117,IF(S$3&lt;=$C117+$D117-1,VLOOKUP((S$3-$C117+1)/$D117,Profile!$B$2:$C$250,2)*($E117-$G116)-(IF(R$3&gt;=$C117,IF(R$3&lt;=$C117+$D117-1,VLOOKUP((R$3-$C117+1)/$D117,Profile!$B$2:$C$250,2)*($E117-$G116),0),0)),0),0)</f>
        <v>0</v>
      </c>
      <c r="T117" s="148">
        <f>IF(T$3&gt;=$C117,IF(T$3&lt;=$C117+$D117-1,VLOOKUP((T$3-$C117+1)/$D117,Profile!$B$2:$C$250,2)*($E117-$G116)-(IF(S$3&gt;=$C117,IF(S$3&lt;=$C117+$D117-1,VLOOKUP((S$3-$C117+1)/$D117,Profile!$B$2:$C$250,2)*($E117-$G116),0),0)),0),0)</f>
        <v>0</v>
      </c>
      <c r="U117" s="148">
        <f>IF(U$3&gt;=$C117,IF(U$3&lt;=$C117+$D117-1,VLOOKUP((U$3-$C117+1)/$D117,Profile!$B$2:$C$250,2)*($E117-$G116)-(IF(T$3&gt;=$C117,IF(T$3&lt;=$C117+$D117-1,VLOOKUP((T$3-$C117+1)/$D117,Profile!$B$2:$C$250,2)*($E117-$G116),0),0)),0),0)</f>
        <v>0</v>
      </c>
      <c r="V117" s="148">
        <f>IF(V$3&gt;=$C117,IF(V$3&lt;=$C117+$D117-1,VLOOKUP((V$3-$C117+1)/$D117,Profile!$B$2:$C$250,2)*($E117-$G116)-(IF(U$3&gt;=$C117,IF(U$3&lt;=$C117+$D117-1,VLOOKUP((U$3-$C117+1)/$D117,Profile!$B$2:$C$250,2)*($E117-$G116),0),0)),0),0)</f>
        <v>0</v>
      </c>
      <c r="W117" s="148">
        <f>IF(W$3&gt;=$C117,IF(W$3&lt;=$C117+$D117-1,VLOOKUP((W$3-$C117+1)/$D117,Profile!$B$2:$C$250,2)*($E117-$G116)-(IF(V$3&gt;=$C117,IF(V$3&lt;=$C117+$D117-1,VLOOKUP((V$3-$C117+1)/$D117,Profile!$B$2:$C$250,2)*($E117-$G116),0),0)),0),0)</f>
        <v>0</v>
      </c>
      <c r="X117" s="148">
        <f>IF(X$3&gt;=$C117,IF(X$3&lt;=$C117+$D117-1,VLOOKUP((X$3-$C117+1)/$D117,Profile!$B$2:$C$250,2)*($E117-$G116)-(IF(W$3&gt;=$C117,IF(W$3&lt;=$C117+$D117-1,VLOOKUP((W$3-$C117+1)/$D117,Profile!$B$2:$C$250,2)*($E117-$G116),0),0)),0),0)</f>
        <v>0</v>
      </c>
      <c r="Y117" s="148">
        <f>IF(Y$3&gt;=$C117,IF(Y$3&lt;=$C117+$D117-1,VLOOKUP((Y$3-$C117+1)/$D117,Profile!$B$2:$C$250,2)*($E117-$G116)-(IF(X$3&gt;=$C117,IF(X$3&lt;=$C117+$D117-1,VLOOKUP((X$3-$C117+1)/$D117,Profile!$B$2:$C$250,2)*($E117-$G116),0),0)),0),0)</f>
        <v>0</v>
      </c>
      <c r="Z117" s="148">
        <f>IF(Z$3&gt;=$C117,IF(Z$3&lt;=$C117+$D117-1,VLOOKUP((Z$3-$C117+1)/$D117,Profile!$B$2:$C$250,2)*($E117-$G116)-(IF(Y$3&gt;=$C117,IF(Y$3&lt;=$C117+$D117-1,VLOOKUP((Y$3-$C117+1)/$D117,Profile!$B$2:$C$250,2)*($E117-$G116),0),0)),0),0)</f>
        <v>0</v>
      </c>
      <c r="AA117" s="148">
        <f>IF(AA$3&gt;=$C117,IF(AA$3&lt;=$C117+$D117-1,VLOOKUP((AA$3-$C117+1)/$D117,Profile!$B$2:$C$250,2)*($E117-$G116)-(IF(Z$3&gt;=$C117,IF(Z$3&lt;=$C117+$D117-1,VLOOKUP((Z$3-$C117+1)/$D117,Profile!$B$2:$C$250,2)*($E117-$G116),0),0)),0),0)</f>
        <v>0</v>
      </c>
      <c r="AB117" s="148">
        <f>IF(AB$3&gt;=$C117,IF(AB$3&lt;=$C117+$D117-1,VLOOKUP((AB$3-$C117+1)/$D117,Profile!$B$2:$C$250,2)*($E117-$G116)-(IF(AA$3&gt;=$C117,IF(AA$3&lt;=$C117+$D117-1,VLOOKUP((AA$3-$C117+1)/$D117,Profile!$B$2:$C$250,2)*($E117-$G116),0),0)),0),0)</f>
        <v>0</v>
      </c>
      <c r="AC117" s="148">
        <f>IF(AC$3&gt;=$C117,IF(AC$3&lt;=$C117+$D117-1,VLOOKUP((AC$3-$C117+1)/$D117,Profile!$B$2:$C$250,2)*($E117-$G116)-(IF(AB$3&gt;=$C117,IF(AB$3&lt;=$C117+$D117-1,VLOOKUP((AB$3-$C117+1)/$D117,Profile!$B$2:$C$250,2)*($E117-$G116),0),0)),0),0)</f>
        <v>0</v>
      </c>
      <c r="AD117" s="148">
        <f>IF(AD$3&gt;=$C117,IF(AD$3&lt;=$C117+$D117-1,VLOOKUP((AD$3-$C117+1)/$D117,Profile!$B$2:$C$250,2)*($E117-$G116)-(IF(AC$3&gt;=$C117,IF(AC$3&lt;=$C117+$D117-1,VLOOKUP((AC$3-$C117+1)/$D117,Profile!$B$2:$C$250,2)*($E117-$G116),0),0)),0),0)</f>
        <v>0</v>
      </c>
      <c r="AE117" s="148">
        <f>IF(AE$3&gt;=$C117,IF(AE$3&lt;=$C117+$D117-1,VLOOKUP((AE$3-$C117+1)/$D117,Profile!$B$2:$C$250,2)*($E117-$G116)-(IF(AD$3&gt;=$C117,IF(AD$3&lt;=$C117+$D117-1,VLOOKUP((AD$3-$C117+1)/$D117,Profile!$B$2:$C$250,2)*($E117-$G116),0),0)),0),0)</f>
        <v>0</v>
      </c>
      <c r="AF117" s="148">
        <f>IF(AF$3&gt;=$C117,IF(AF$3&lt;=$C117+$D117-1,VLOOKUP((AF$3-$C117+1)/$D117,Profile!$B$2:$C$250,2)*($E117-$G116)-(IF(AE$3&gt;=$C117,IF(AE$3&lt;=$C117+$D117-1,VLOOKUP((AE$3-$C117+1)/$D117,Profile!$B$2:$C$250,2)*($E117-$G116),0),0)),0),0)</f>
        <v>0</v>
      </c>
      <c r="AG117" s="148">
        <f>IF(AG$3&gt;=$C117,IF(AG$3&lt;=$C117+$D117-1,VLOOKUP((AG$3-$C117+1)/$D117,Profile!$B$2:$C$250,2)*($E117-$G116)-(IF(AF$3&gt;=$C117,IF(AF$3&lt;=$C117+$D117-1,VLOOKUP((AF$3-$C117+1)/$D117,Profile!$B$2:$C$250,2)*($E117-$G116),0),0)),0),0)</f>
        <v>0</v>
      </c>
      <c r="AH117" s="148">
        <f>IF(AH$3&gt;=$C117,IF(AH$3&lt;=$C117+$D117-1,VLOOKUP((AH$3-$C117+1)/$D117,Profile!$B$2:$C$250,2)*($E117-$G116)-(IF(AG$3&gt;=$C117,IF(AG$3&lt;=$C117+$D117-1,VLOOKUP((AG$3-$C117+1)/$D117,Profile!$B$2:$C$250,2)*($E117-$G116),0),0)),0),0)</f>
        <v>0</v>
      </c>
      <c r="AI117" s="148">
        <f>IF(AI$3&gt;=$C117,IF(AI$3&lt;=$C117+$D117-1,VLOOKUP((AI$3-$C117+1)/$D117,Profile!$B$2:$C$250,2)*($E117-$G116)-(IF(AH$3&gt;=$C117,IF(AH$3&lt;=$C117+$D117-1,VLOOKUP((AH$3-$C117+1)/$D117,Profile!$B$2:$C$250,2)*($E117-$G116),0),0)),0),0)</f>
        <v>0</v>
      </c>
      <c r="AJ117" s="148">
        <f>IF(AJ$3&gt;=$C117,IF(AJ$3&lt;=$C117+$D117-1,VLOOKUP((AJ$3-$C117+1)/$D117,Profile!$B$2:$C$250,2)*($E117-$G116)-(IF(AI$3&gt;=$C117,IF(AI$3&lt;=$C117+$D117-1,VLOOKUP((AI$3-$C117+1)/$D117,Profile!$B$2:$C$250,2)*($E117-$G116),0),0)),0),0)</f>
        <v>0</v>
      </c>
      <c r="AK117" s="148">
        <f>IF(AK$3&gt;=$C117,IF(AK$3&lt;=$C117+$D117-1,VLOOKUP((AK$3-$C117+1)/$D117,Profile!$B$2:$C$250,2)*($E117-$G116)-(IF(AJ$3&gt;=$C117,IF(AJ$3&lt;=$C117+$D117-1,VLOOKUP((AJ$3-$C117+1)/$D117,Profile!$B$2:$C$250,2)*($E117-$G116),0),0)),0),0)</f>
        <v>0</v>
      </c>
      <c r="AL117" s="148">
        <f>IF(AL$3&gt;=$C117,IF(AL$3&lt;=$C117+$D117-1,VLOOKUP((AL$3-$C117+1)/$D117,Profile!$B$2:$C$250,2)*($E117-$G116)-(IF(AK$3&gt;=$C117,IF(AK$3&lt;=$C117+$D117-1,VLOOKUP((AK$3-$C117+1)/$D117,Profile!$B$2:$C$250,2)*($E117-$G116),0),0)),0),0)</f>
        <v>0</v>
      </c>
      <c r="AM117" s="148">
        <f>IF(AM$3&gt;=$C117,IF(AM$3&lt;=$C117+$D117-1,VLOOKUP((AM$3-$C117+1)/$D117,Profile!$B$2:$C$250,2)*($E117-$G116)-(IF(AL$3&gt;=$C117,IF(AL$3&lt;=$C117+$D117-1,VLOOKUP((AL$3-$C117+1)/$D117,Profile!$B$2:$C$250,2)*($E117-$G116),0),0)),0),0)</f>
        <v>0</v>
      </c>
      <c r="AN117" s="148">
        <f>IF(AN$3&gt;=$C117,IF(AN$3&lt;=$C117+$D117-1,VLOOKUP((AN$3-$C117+1)/$D117,Profile!$B$2:$C$250,2)*($E117-$G116)-(IF(AM$3&gt;=$C117,IF(AM$3&lt;=$C117+$D117-1,VLOOKUP((AM$3-$C117+1)/$D117,Profile!$B$2:$C$250,2)*($E117-$G116),0),0)),0),0)</f>
        <v>0</v>
      </c>
      <c r="AO117" s="148">
        <f>IF(AO$3&gt;=$C117,IF(AO$3&lt;=$C117+$D117-1,VLOOKUP((AO$3-$C117+1)/$D117,Profile!$B$2:$C$250,2)*($E117-$G116)-(IF(AN$3&gt;=$C117,IF(AN$3&lt;=$C117+$D117-1,VLOOKUP((AN$3-$C117+1)/$D117,Profile!$B$2:$C$250,2)*($E117-$G116),0),0)),0),0)</f>
        <v>0</v>
      </c>
      <c r="AP117" s="148">
        <f>IF(AP$3&gt;=$C117,IF(AP$3&lt;=$C117+$D117-1,VLOOKUP((AP$3-$C117+1)/$D117,Profile!$B$2:$C$250,2)*($E117-$G116)-(IF(AO$3&gt;=$C117,IF(AO$3&lt;=$C117+$D117-1,VLOOKUP((AO$3-$C117+1)/$D117,Profile!$B$2:$C$250,2)*($E117-$G116),0),0)),0),0)</f>
        <v>0</v>
      </c>
      <c r="AQ117" s="148">
        <f>IF(AQ$3&gt;=$C117,IF(AQ$3&lt;=$C117+$D117-1,VLOOKUP((AQ$3-$C117+1)/$D117,Profile!$B$2:$C$250,2)*($E117-$G116)-(IF(AP$3&gt;=$C117,IF(AP$3&lt;=$C117+$D117-1,VLOOKUP((AP$3-$C117+1)/$D117,Profile!$B$2:$C$250,2)*($E117-$G116),0),0)),0),0)</f>
        <v>0</v>
      </c>
      <c r="AR117" s="148">
        <f>IF(AR$3&gt;=$C117,IF(AR$3&lt;=$C117+$D117-1,VLOOKUP((AR$3-$C117+1)/$D117,Profile!$B$2:$C$250,2)*($E117-$G116)-(IF(AQ$3&gt;=$C117,IF(AQ$3&lt;=$C117+$D117-1,VLOOKUP((AQ$3-$C117+1)/$D117,Profile!$B$2:$C$250,2)*($E117-$G116),0),0)),0),0)</f>
        <v>0</v>
      </c>
      <c r="AS117" s="148">
        <f>IF(AS$3&gt;=$C117,IF(AS$3&lt;=$C117+$D117-1,VLOOKUP((AS$3-$C117+1)/$D117,Profile!$B$2:$C$250,2)*($E117-$G116)-(IF(AR$3&gt;=$C117,IF(AR$3&lt;=$C117+$D117-1,VLOOKUP((AR$3-$C117+1)/$D117,Profile!$B$2:$C$250,2)*($E117-$G116),0),0)),0),0)</f>
        <v>0</v>
      </c>
      <c r="AT117" s="148">
        <f>IF(AT$3&gt;=$C117,IF(AT$3&lt;=$C117+$D117-1,VLOOKUP((AT$3-$C117+1)/$D117,Profile!$B$2:$C$250,2)*($E117-$G116)-(IF(AS$3&gt;=$C117,IF(AS$3&lt;=$C117+$D117-1,VLOOKUP((AS$3-$C117+1)/$D117,Profile!$B$2:$C$250,2)*($E117-$G116),0),0)),0),0)</f>
        <v>0</v>
      </c>
      <c r="AU117" s="148">
        <f>IF(AU$3&gt;=$C117,IF(AU$3&lt;=$C117+$D117-1,VLOOKUP((AU$3-$C117+1)/$D117,Profile!$B$2:$C$250,2)*($E117-$G116)-(IF(AT$3&gt;=$C117,IF(AT$3&lt;=$C117+$D117-1,VLOOKUP((AT$3-$C117+1)/$D117,Profile!$B$2:$C$250,2)*($E117-$G116),0),0)),0),0)</f>
        <v>0</v>
      </c>
      <c r="AV117" s="148">
        <f>IF(AV$3&gt;=$C117,IF(AV$3&lt;=$C117+$D117-1,VLOOKUP((AV$3-$C117+1)/$D117,Profile!$B$2:$C$250,2)*($E117-$G116)-(IF(AU$3&gt;=$C117,IF(AU$3&lt;=$C117+$D117-1,VLOOKUP((AU$3-$C117+1)/$D117,Profile!$B$2:$C$250,2)*($E117-$G116),0),0)),0),0)</f>
        <v>0</v>
      </c>
      <c r="AW117" s="148">
        <f>IF(AW$3&gt;=$C117,IF(AW$3&lt;=$C117+$D117-1,VLOOKUP((AW$3-$C117+1)/$D117,Profile!$B$2:$C$250,2)*($E117-$G116)-(IF(AV$3&gt;=$C117,IF(AV$3&lt;=$C117+$D117-1,VLOOKUP((AV$3-$C117+1)/$D117,Profile!$B$2:$C$250,2)*($E117-$G116),0),0)),0),0)</f>
        <v>0</v>
      </c>
      <c r="AX117" s="148">
        <f>IF(AX$3&gt;=$C117,IF(AX$3&lt;=$C117+$D117-1,VLOOKUP((AX$3-$C117+1)/$D117,Profile!$B$2:$C$250,2)*($E117-$G116)-(IF(AW$3&gt;=$C117,IF(AW$3&lt;=$C117+$D117-1,VLOOKUP((AW$3-$C117+1)/$D117,Profile!$B$2:$C$250,2)*($E117-$G116),0),0)),0),0)</f>
        <v>0</v>
      </c>
      <c r="AY117" s="148">
        <f>IF(AY$3&gt;=$C117,IF(AY$3&lt;=$C117+$D117-1,VLOOKUP((AY$3-$C117+1)/$D117,Profile!$B$2:$C$250,2)*($E117-$G116)-(IF(AX$3&gt;=$C117,IF(AX$3&lt;=$C117+$D117-1,VLOOKUP((AX$3-$C117+1)/$D117,Profile!$B$2:$C$250,2)*($E117-$G116),0),0)),0),0)</f>
        <v>0</v>
      </c>
      <c r="AZ117" s="148">
        <f>IF(AZ$3&gt;=$C117,IF(AZ$3&lt;=$C117+$D117-1,VLOOKUP((AZ$3-$C117+1)/$D117,Profile!$B$2:$C$250,2)*($E117-$G116)-(IF(AY$3&gt;=$C117,IF(AY$3&lt;=$C117+$D117-1,VLOOKUP((AY$3-$C117+1)/$D117,Profile!$B$2:$C$250,2)*($E117-$G116),0),0)),0),0)</f>
        <v>0</v>
      </c>
      <c r="BA117" s="148">
        <f>IF(BA$3&gt;=$C117,IF(BA$3&lt;=$C117+$D117-1,VLOOKUP((BA$3-$C117+1)/$D117,Profile!$B$2:$C$250,2)*($E117-$G116)-(IF(AZ$3&gt;=$C117,IF(AZ$3&lt;=$C117+$D117-1,VLOOKUP((AZ$3-$C117+1)/$D117,Profile!$B$2:$C$250,2)*($E117-$G116),0),0)),0),0)</f>
        <v>0</v>
      </c>
      <c r="BB117" s="148">
        <f>IF(BB$3&gt;=$C117,IF(BB$3&lt;=$C117+$D117-1,VLOOKUP((BB$3-$C117+1)/$D117,Profile!$B$2:$C$250,2)*($E117-$G116)-(IF(BA$3&gt;=$C117,IF(BA$3&lt;=$C117+$D117-1,VLOOKUP((BA$3-$C117+1)/$D117,Profile!$B$2:$C$250,2)*($E117-$G116),0),0)),0),0)</f>
        <v>0</v>
      </c>
      <c r="BC117" s="148">
        <f>IF(BC$3&gt;=$C117,IF(BC$3&lt;=$C117+$D117-1,VLOOKUP((BC$3-$C117+1)/$D117,Profile!$B$2:$C$250,2)*($E117-$G116)-(IF(BB$3&gt;=$C117,IF(BB$3&lt;=$C117+$D117-1,VLOOKUP((BB$3-$C117+1)/$D117,Profile!$B$2:$C$250,2)*($E117-$G116),0),0)),0),0)</f>
        <v>0</v>
      </c>
      <c r="BD117" s="148">
        <f>IF(BD$3&gt;=$C117,IF(BD$3&lt;=$C117+$D117-1,VLOOKUP((BD$3-$C117+1)/$D117,Profile!$B$2:$C$250,2)*($E117-$G116)-(IF(BC$3&gt;=$C117,IF(BC$3&lt;=$C117+$D117-1,VLOOKUP((BC$3-$C117+1)/$D117,Profile!$B$2:$C$250,2)*($E117-$G116),0),0)),0),0)</f>
        <v>0</v>
      </c>
      <c r="BE117" s="148">
        <f>IF(BE$3&gt;=$C117,IF(BE$3&lt;=$C117+$D117-1,VLOOKUP((BE$3-$C117+1)/$D117,Profile!$B$2:$C$250,2)*($E117-$G116)-(IF(BD$3&gt;=$C117,IF(BD$3&lt;=$C117+$D117-1,VLOOKUP((BD$3-$C117+1)/$D117,Profile!$B$2:$C$250,2)*($E117-$G116),0),0)),0),0)</f>
        <v>0</v>
      </c>
      <c r="BF117" s="148">
        <f>IF(BF$3&gt;=$C117,IF(BF$3&lt;=$C117+$D117-1,VLOOKUP((BF$3-$C117+1)/$D117,Profile!$B$2:$C$250,2)*($E117-$G116)-(IF(BE$3&gt;=$C117,IF(BE$3&lt;=$C117+$D117-1,VLOOKUP((BE$3-$C117+1)/$D117,Profile!$B$2:$C$250,2)*($E117-$G116),0),0)),0),0)</f>
        <v>0</v>
      </c>
      <c r="BG117" s="148">
        <f>IF(BG$3&gt;=$C117,IF(BG$3&lt;=$C117+$D117-1,VLOOKUP((BG$3-$C117+1)/$D117,Profile!$B$2:$C$250,2)*($E117-$G116)-(IF(BF$3&gt;=$C117,IF(BF$3&lt;=$C117+$D117-1,VLOOKUP((BF$3-$C117+1)/$D117,Profile!$B$2:$C$250,2)*($E117-$G116),0),0)),0),0)</f>
        <v>0</v>
      </c>
      <c r="BH117" s="148">
        <f>IF(BH$3&gt;=$C117,IF(BH$3&lt;=$C117+$D117-1,VLOOKUP((BH$3-$C117+1)/$D117,Profile!$B$2:$C$250,2)*($E117-$G116)-(IF(BG$3&gt;=$C117,IF(BG$3&lt;=$C117+$D117-1,VLOOKUP((BG$3-$C117+1)/$D117,Profile!$B$2:$C$250,2)*($E117-$G116),0),0)),0),0)</f>
        <v>0</v>
      </c>
      <c r="BI117" s="148">
        <f>IF(BI$3&gt;=$C117,IF(BI$3&lt;=$C117+$D117-1,VLOOKUP((BI$3-$C117+1)/$D117,Profile!$B$2:$C$250,2)*($E117-$G116)-(IF(BH$3&gt;=$C117,IF(BH$3&lt;=$C117+$D117-1,VLOOKUP((BH$3-$C117+1)/$D117,Profile!$B$2:$C$250,2)*($E117-$G116),0),0)),0),0)</f>
        <v>0</v>
      </c>
      <c r="BJ117" s="148">
        <f>IF(BJ$3&gt;=$C117,IF(BJ$3&lt;=$C117+$D117-1,VLOOKUP((BJ$3-$C117+1)/$D117,Profile!$B$2:$C$250,2)*($E117-$G116)-(IF(BI$3&gt;=$C117,IF(BI$3&lt;=$C117+$D117-1,VLOOKUP((BI$3-$C117+1)/$D117,Profile!$B$2:$C$250,2)*($E117-$G116),0),0)),0),0)</f>
        <v>0</v>
      </c>
      <c r="BK117" s="148">
        <f>IF(BK$3&gt;=$C117,IF(BK$3&lt;=$C117+$D117-1,VLOOKUP((BK$3-$C117+1)/$D117,Profile!$B$2:$C$250,2)*($E117-$G116)-(IF(BJ$3&gt;=$C117,IF(BJ$3&lt;=$C117+$D117-1,VLOOKUP((BJ$3-$C117+1)/$D117,Profile!$B$2:$C$250,2)*($E117-$G116),0),0)),0),0)</f>
        <v>0</v>
      </c>
      <c r="BL117" s="148">
        <f>IF(BL$3&gt;=$C117,IF(BL$3&lt;=$C117+$D117-1,VLOOKUP((BL$3-$C117+1)/$D117,Profile!$B$2:$C$250,2)*($E117-$G116)-(IF(BK$3&gt;=$C117,IF(BK$3&lt;=$C117+$D117-1,VLOOKUP((BK$3-$C117+1)/$D117,Profile!$B$2:$C$250,2)*($E117-$G116),0),0)),0),0)</f>
        <v>0</v>
      </c>
      <c r="BM117" s="148">
        <f>IF(BM$3&gt;=$C117,IF(BM$3&lt;=$C117+$D117-1,VLOOKUP((BM$3-$C117+1)/$D117,Profile!$B$2:$C$250,2)*($E117-$G116)-(IF(BL$3&gt;=$C117,IF(BL$3&lt;=$C117+$D117-1,VLOOKUP((BL$3-$C117+1)/$D117,Profile!$B$2:$C$250,2)*($E117-$G116),0),0)),0),0)</f>
        <v>0</v>
      </c>
      <c r="BN117" s="148">
        <f>IF(BN$3&gt;=$C117,IF(BN$3&lt;=$C117+$D117-1,VLOOKUP((BN$3-$C117+1)/$D117,Profile!$B$2:$C$250,2)*($E117-$G116)-(IF(BM$3&gt;=$C117,IF(BM$3&lt;=$C117+$D117-1,VLOOKUP((BM$3-$C117+1)/$D117,Profile!$B$2:$C$250,2)*($E117-$G116),0),0)),0),0)</f>
        <v>0</v>
      </c>
      <c r="BO117" s="148">
        <f>IF(BO$3&gt;=$C117,IF(BO$3&lt;=$C117+$D117-1,VLOOKUP((BO$3-$C117+1)/$D117,Profile!$B$2:$C$250,2)*($E117-$G116)-(IF(BN$3&gt;=$C117,IF(BN$3&lt;=$C117+$D117-1,VLOOKUP((BN$3-$C117+1)/$D117,Profile!$B$2:$C$250,2)*($E117-$G116),0),0)),0),0)</f>
        <v>0</v>
      </c>
      <c r="BP117" s="148">
        <f>IF(BP$3&gt;=$C117,IF(BP$3&lt;=$C117+$D117-1,VLOOKUP((BP$3-$C117+1)/$D117,Profile!$B$2:$C$250,2)*($E117-$G116)-(IF(BO$3&gt;=$C117,IF(BO$3&lt;=$C117+$D117-1,VLOOKUP((BO$3-$C117+1)/$D117,Profile!$B$2:$C$250,2)*($E117-$G116),0),0)),0),0)</f>
        <v>0</v>
      </c>
      <c r="BQ117" s="148">
        <f>IF(BQ$3&gt;=$C117,IF(BQ$3&lt;=$C117+$D117-1,VLOOKUP((BQ$3-$C117+1)/$D117,Profile!$B$2:$C$250,2)*($E117-$G116)-(IF(BP$3&gt;=$C117,IF(BP$3&lt;=$C117+$D117-1,VLOOKUP((BP$3-$C117+1)/$D117,Profile!$B$2:$C$250,2)*($E117-$G116),0),0)),0),0)</f>
        <v>0</v>
      </c>
      <c r="BR117" s="148">
        <f>IF(BR$3&gt;=$C117,IF(BR$3&lt;=$C117+$D117-1,VLOOKUP((BR$3-$C117+1)/$D117,Profile!$B$2:$C$250,2)*($E117-$G116)-(IF(BQ$3&gt;=$C117,IF(BQ$3&lt;=$C117+$D117-1,VLOOKUP((BQ$3-$C117+1)/$D117,Profile!$B$2:$C$250,2)*($E117-$G116),0),0)),0),0)</f>
        <v>0</v>
      </c>
      <c r="BS117" s="148">
        <f>IF(BS$3&gt;=$C117,IF(BS$3&lt;=$C117+$D117-1,VLOOKUP((BS$3-$C117+1)/$D117,Profile!$B$2:$C$250,2)*($E117-$G116)-(IF(BR$3&gt;=$C117,IF(BR$3&lt;=$C117+$D117-1,VLOOKUP((BR$3-$C117+1)/$D117,Profile!$B$2:$C$250,2)*($E117-$G116),0),0)),0),0)</f>
        <v>0</v>
      </c>
      <c r="BT117" s="148">
        <f>IF(BT$3&gt;=$C117,IF(BT$3&lt;=$C117+$D117-1,VLOOKUP((BT$3-$C117+1)/$D117,Profile!$B$2:$C$250,2)*($E117-$G116)-(IF(BS$3&gt;=$C117,IF(BS$3&lt;=$C117+$D117-1,VLOOKUP((BS$3-$C117+1)/$D117,Profile!$B$2:$C$250,2)*($E117-$G116),0),0)),0),0)</f>
        <v>0</v>
      </c>
    </row>
    <row r="118" spans="1:72" ht="10.15" customHeight="1">
      <c r="A118" s="131"/>
      <c r="B118" s="154"/>
      <c r="C118" s="131"/>
      <c r="D118" s="153"/>
      <c r="E118" s="149"/>
      <c r="F118" s="142" t="s">
        <v>31</v>
      </c>
      <c r="G118" s="148">
        <f>SUM(H118:GA118)</f>
        <v>0</v>
      </c>
      <c r="H118" s="148">
        <f t="shared" ref="H118:AM118" si="90">+H116+H117</f>
        <v>0</v>
      </c>
      <c r="I118" s="148">
        <f t="shared" si="90"/>
        <v>0</v>
      </c>
      <c r="J118" s="148">
        <f t="shared" si="90"/>
        <v>0</v>
      </c>
      <c r="K118" s="148">
        <f t="shared" si="90"/>
        <v>0</v>
      </c>
      <c r="L118" s="148">
        <f t="shared" si="90"/>
        <v>0</v>
      </c>
      <c r="M118" s="148">
        <f t="shared" si="90"/>
        <v>0</v>
      </c>
      <c r="N118" s="148">
        <f t="shared" si="90"/>
        <v>0</v>
      </c>
      <c r="O118" s="148">
        <f t="shared" si="90"/>
        <v>0</v>
      </c>
      <c r="P118" s="148">
        <f t="shared" si="90"/>
        <v>0</v>
      </c>
      <c r="Q118" s="148">
        <f t="shared" si="90"/>
        <v>0</v>
      </c>
      <c r="R118" s="148">
        <f t="shared" si="90"/>
        <v>0</v>
      </c>
      <c r="S118" s="148">
        <f t="shared" si="90"/>
        <v>0</v>
      </c>
      <c r="T118" s="148">
        <f t="shared" si="90"/>
        <v>0</v>
      </c>
      <c r="U118" s="148">
        <f t="shared" si="90"/>
        <v>0</v>
      </c>
      <c r="V118" s="148">
        <f t="shared" si="90"/>
        <v>0</v>
      </c>
      <c r="W118" s="148">
        <f t="shared" si="90"/>
        <v>0</v>
      </c>
      <c r="X118" s="148">
        <f t="shared" si="90"/>
        <v>0</v>
      </c>
      <c r="Y118" s="148">
        <f t="shared" si="90"/>
        <v>0</v>
      </c>
      <c r="Z118" s="148">
        <f t="shared" si="90"/>
        <v>0</v>
      </c>
      <c r="AA118" s="148">
        <f t="shared" si="90"/>
        <v>0</v>
      </c>
      <c r="AB118" s="148">
        <f t="shared" si="90"/>
        <v>0</v>
      </c>
      <c r="AC118" s="148">
        <f t="shared" si="90"/>
        <v>0</v>
      </c>
      <c r="AD118" s="148">
        <f t="shared" si="90"/>
        <v>0</v>
      </c>
      <c r="AE118" s="148">
        <f t="shared" si="90"/>
        <v>0</v>
      </c>
      <c r="AF118" s="148">
        <f t="shared" si="90"/>
        <v>0</v>
      </c>
      <c r="AG118" s="148">
        <f t="shared" si="90"/>
        <v>0</v>
      </c>
      <c r="AH118" s="148">
        <f t="shared" si="90"/>
        <v>0</v>
      </c>
      <c r="AI118" s="148">
        <f t="shared" si="90"/>
        <v>0</v>
      </c>
      <c r="AJ118" s="148">
        <f t="shared" si="90"/>
        <v>0</v>
      </c>
      <c r="AK118" s="148">
        <f t="shared" si="90"/>
        <v>0</v>
      </c>
      <c r="AL118" s="148">
        <f t="shared" si="90"/>
        <v>0</v>
      </c>
      <c r="AM118" s="148">
        <f t="shared" si="90"/>
        <v>0</v>
      </c>
      <c r="AN118" s="148">
        <f t="shared" ref="AN118:BS118" si="91">+AN116+AN117</f>
        <v>0</v>
      </c>
      <c r="AO118" s="148">
        <f t="shared" si="91"/>
        <v>0</v>
      </c>
      <c r="AP118" s="148">
        <f t="shared" si="91"/>
        <v>0</v>
      </c>
      <c r="AQ118" s="148">
        <f t="shared" si="91"/>
        <v>0</v>
      </c>
      <c r="AR118" s="148">
        <f t="shared" si="91"/>
        <v>0</v>
      </c>
      <c r="AS118" s="148">
        <f t="shared" si="91"/>
        <v>0</v>
      </c>
      <c r="AT118" s="148">
        <f t="shared" si="91"/>
        <v>0</v>
      </c>
      <c r="AU118" s="148">
        <f t="shared" si="91"/>
        <v>0</v>
      </c>
      <c r="AV118" s="148">
        <f t="shared" si="91"/>
        <v>0</v>
      </c>
      <c r="AW118" s="148">
        <f t="shared" si="91"/>
        <v>0</v>
      </c>
      <c r="AX118" s="148">
        <f t="shared" si="91"/>
        <v>0</v>
      </c>
      <c r="AY118" s="148">
        <f t="shared" si="91"/>
        <v>0</v>
      </c>
      <c r="AZ118" s="148">
        <f t="shared" si="91"/>
        <v>0</v>
      </c>
      <c r="BA118" s="148">
        <f t="shared" si="91"/>
        <v>0</v>
      </c>
      <c r="BB118" s="148">
        <f t="shared" si="91"/>
        <v>0</v>
      </c>
      <c r="BC118" s="148">
        <f t="shared" si="91"/>
        <v>0</v>
      </c>
      <c r="BD118" s="148">
        <f t="shared" si="91"/>
        <v>0</v>
      </c>
      <c r="BE118" s="148">
        <f t="shared" si="91"/>
        <v>0</v>
      </c>
      <c r="BF118" s="148">
        <f t="shared" si="91"/>
        <v>0</v>
      </c>
      <c r="BG118" s="148">
        <f t="shared" si="91"/>
        <v>0</v>
      </c>
      <c r="BH118" s="148">
        <f t="shared" si="91"/>
        <v>0</v>
      </c>
      <c r="BI118" s="148">
        <f t="shared" si="91"/>
        <v>0</v>
      </c>
      <c r="BJ118" s="148">
        <f t="shared" si="91"/>
        <v>0</v>
      </c>
      <c r="BK118" s="148">
        <f t="shared" si="91"/>
        <v>0</v>
      </c>
      <c r="BL118" s="148">
        <f t="shared" si="91"/>
        <v>0</v>
      </c>
      <c r="BM118" s="148">
        <f t="shared" si="91"/>
        <v>0</v>
      </c>
      <c r="BN118" s="148">
        <f t="shared" si="91"/>
        <v>0</v>
      </c>
      <c r="BO118" s="148">
        <f t="shared" si="91"/>
        <v>0</v>
      </c>
      <c r="BP118" s="148">
        <f t="shared" si="91"/>
        <v>0</v>
      </c>
      <c r="BQ118" s="148">
        <f t="shared" si="91"/>
        <v>0</v>
      </c>
      <c r="BR118" s="148">
        <f t="shared" si="91"/>
        <v>0</v>
      </c>
      <c r="BS118" s="148">
        <f t="shared" si="91"/>
        <v>0</v>
      </c>
      <c r="BT118" s="148">
        <f>+BT116+BT117</f>
        <v>0</v>
      </c>
    </row>
    <row r="119" spans="1:72" ht="10.15" customHeight="1">
      <c r="A119" s="131"/>
      <c r="B119" s="154"/>
      <c r="C119" s="131"/>
      <c r="D119" s="149"/>
      <c r="F119" s="142" t="s">
        <v>36</v>
      </c>
      <c r="G119" s="148"/>
      <c r="H119" s="148">
        <f>+H118</f>
        <v>0</v>
      </c>
      <c r="I119" s="148">
        <f t="shared" ref="I119:AN119" si="92">+I118+H119</f>
        <v>0</v>
      </c>
      <c r="J119" s="148">
        <f t="shared" si="92"/>
        <v>0</v>
      </c>
      <c r="K119" s="148">
        <f t="shared" si="92"/>
        <v>0</v>
      </c>
      <c r="L119" s="148">
        <f t="shared" si="92"/>
        <v>0</v>
      </c>
      <c r="M119" s="148">
        <f t="shared" si="92"/>
        <v>0</v>
      </c>
      <c r="N119" s="148">
        <f t="shared" si="92"/>
        <v>0</v>
      </c>
      <c r="O119" s="148">
        <f t="shared" si="92"/>
        <v>0</v>
      </c>
      <c r="P119" s="148">
        <f t="shared" si="92"/>
        <v>0</v>
      </c>
      <c r="Q119" s="148">
        <f t="shared" si="92"/>
        <v>0</v>
      </c>
      <c r="R119" s="148">
        <f t="shared" si="92"/>
        <v>0</v>
      </c>
      <c r="S119" s="148">
        <f t="shared" si="92"/>
        <v>0</v>
      </c>
      <c r="T119" s="148">
        <f t="shared" si="92"/>
        <v>0</v>
      </c>
      <c r="U119" s="148">
        <f t="shared" si="92"/>
        <v>0</v>
      </c>
      <c r="V119" s="148">
        <f t="shared" si="92"/>
        <v>0</v>
      </c>
      <c r="W119" s="148">
        <f t="shared" si="92"/>
        <v>0</v>
      </c>
      <c r="X119" s="148">
        <f t="shared" si="92"/>
        <v>0</v>
      </c>
      <c r="Y119" s="148">
        <f t="shared" si="92"/>
        <v>0</v>
      </c>
      <c r="Z119" s="148">
        <f t="shared" si="92"/>
        <v>0</v>
      </c>
      <c r="AA119" s="148">
        <f t="shared" si="92"/>
        <v>0</v>
      </c>
      <c r="AB119" s="148">
        <f t="shared" si="92"/>
        <v>0</v>
      </c>
      <c r="AC119" s="148">
        <f t="shared" si="92"/>
        <v>0</v>
      </c>
      <c r="AD119" s="148">
        <f t="shared" si="92"/>
        <v>0</v>
      </c>
      <c r="AE119" s="148">
        <f t="shared" si="92"/>
        <v>0</v>
      </c>
      <c r="AF119" s="148">
        <f t="shared" si="92"/>
        <v>0</v>
      </c>
      <c r="AG119" s="148">
        <f t="shared" si="92"/>
        <v>0</v>
      </c>
      <c r="AH119" s="148">
        <f t="shared" si="92"/>
        <v>0</v>
      </c>
      <c r="AI119" s="148">
        <f t="shared" si="92"/>
        <v>0</v>
      </c>
      <c r="AJ119" s="148">
        <f t="shared" si="92"/>
        <v>0</v>
      </c>
      <c r="AK119" s="148">
        <f t="shared" si="92"/>
        <v>0</v>
      </c>
      <c r="AL119" s="148">
        <f t="shared" si="92"/>
        <v>0</v>
      </c>
      <c r="AM119" s="148">
        <f t="shared" si="92"/>
        <v>0</v>
      </c>
      <c r="AN119" s="148">
        <f t="shared" si="92"/>
        <v>0</v>
      </c>
      <c r="AO119" s="148">
        <f t="shared" ref="AO119:BT119" si="93">+AO118+AN119</f>
        <v>0</v>
      </c>
      <c r="AP119" s="148">
        <f t="shared" si="93"/>
        <v>0</v>
      </c>
      <c r="AQ119" s="148">
        <f t="shared" si="93"/>
        <v>0</v>
      </c>
      <c r="AR119" s="148">
        <f t="shared" si="93"/>
        <v>0</v>
      </c>
      <c r="AS119" s="148">
        <f t="shared" si="93"/>
        <v>0</v>
      </c>
      <c r="AT119" s="148">
        <f t="shared" si="93"/>
        <v>0</v>
      </c>
      <c r="AU119" s="148">
        <f t="shared" si="93"/>
        <v>0</v>
      </c>
      <c r="AV119" s="148">
        <f t="shared" si="93"/>
        <v>0</v>
      </c>
      <c r="AW119" s="148">
        <f t="shared" si="93"/>
        <v>0</v>
      </c>
      <c r="AX119" s="148">
        <f t="shared" si="93"/>
        <v>0</v>
      </c>
      <c r="AY119" s="148">
        <f t="shared" si="93"/>
        <v>0</v>
      </c>
      <c r="AZ119" s="148">
        <f t="shared" si="93"/>
        <v>0</v>
      </c>
      <c r="BA119" s="148">
        <f t="shared" si="93"/>
        <v>0</v>
      </c>
      <c r="BB119" s="148">
        <f t="shared" si="93"/>
        <v>0</v>
      </c>
      <c r="BC119" s="148">
        <f t="shared" si="93"/>
        <v>0</v>
      </c>
      <c r="BD119" s="148">
        <f t="shared" si="93"/>
        <v>0</v>
      </c>
      <c r="BE119" s="148">
        <f t="shared" si="93"/>
        <v>0</v>
      </c>
      <c r="BF119" s="148">
        <f t="shared" si="93"/>
        <v>0</v>
      </c>
      <c r="BG119" s="148">
        <f t="shared" si="93"/>
        <v>0</v>
      </c>
      <c r="BH119" s="148">
        <f t="shared" si="93"/>
        <v>0</v>
      </c>
      <c r="BI119" s="148">
        <f t="shared" si="93"/>
        <v>0</v>
      </c>
      <c r="BJ119" s="148">
        <f t="shared" si="93"/>
        <v>0</v>
      </c>
      <c r="BK119" s="148">
        <f t="shared" si="93"/>
        <v>0</v>
      </c>
      <c r="BL119" s="148">
        <f t="shared" si="93"/>
        <v>0</v>
      </c>
      <c r="BM119" s="148">
        <f t="shared" si="93"/>
        <v>0</v>
      </c>
      <c r="BN119" s="148">
        <f t="shared" si="93"/>
        <v>0</v>
      </c>
      <c r="BO119" s="148">
        <f t="shared" si="93"/>
        <v>0</v>
      </c>
      <c r="BP119" s="148">
        <f t="shared" si="93"/>
        <v>0</v>
      </c>
      <c r="BQ119" s="148">
        <f t="shared" si="93"/>
        <v>0</v>
      </c>
      <c r="BR119" s="148">
        <f t="shared" si="93"/>
        <v>0</v>
      </c>
      <c r="BS119" s="148">
        <f t="shared" si="93"/>
        <v>0</v>
      </c>
      <c r="BT119" s="148">
        <f t="shared" si="93"/>
        <v>0</v>
      </c>
    </row>
    <row r="120" spans="1:72" ht="1.9" customHeight="1">
      <c r="A120" s="131"/>
      <c r="B120" s="154"/>
      <c r="C120" s="131"/>
      <c r="E120" s="149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</row>
    <row r="121" spans="1:72" ht="10.15" customHeight="1">
      <c r="A121" s="131">
        <v>24</v>
      </c>
      <c r="B121" s="155" t="s">
        <v>59</v>
      </c>
      <c r="C121" s="131"/>
      <c r="E121" s="149"/>
      <c r="F121" s="156" t="s">
        <v>34</v>
      </c>
      <c r="G121" s="148">
        <f>SUM(H121:GA121)</f>
        <v>0</v>
      </c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</row>
    <row r="122" spans="1:72" ht="10.15" customHeight="1">
      <c r="A122" s="131"/>
      <c r="B122" s="154"/>
      <c r="C122" s="150"/>
      <c r="D122" s="151"/>
      <c r="E122" s="152"/>
      <c r="F122" s="142" t="s">
        <v>35</v>
      </c>
      <c r="G122" s="148">
        <f>SUM(H122:GA122)</f>
        <v>0</v>
      </c>
      <c r="H122" s="148">
        <f>IF(H$3&gt;=$C122,IF(H$3&lt;=$C122+$D122-1,VLOOKUP((H$3-$C122+1)/$D122,Profile!$B$2:$C$250,2)*($E122-$G121)-(IF(G$3&gt;=$C122,IF(G$3&lt;=$C122+$D122-1,VLOOKUP((G$3-$C122+1)/$D122,Profile!$B$2:$C$250,2)*($E122-$G121),0),0)),0),0)</f>
        <v>0</v>
      </c>
      <c r="I122" s="148">
        <f>IF(I$3&gt;=$C122,IF(I$3&lt;=$C122+$D122-1,VLOOKUP((I$3-$C122+1)/$D122,Profile!$B$2:$C$250,2)*($E122-$G121)-(IF(H$3&gt;=$C122,IF(H$3&lt;=$C122+$D122-1,VLOOKUP((H$3-$C122+1)/$D122,Profile!$B$2:$C$250,2)*($E122-$G121),0),0)),0),0)</f>
        <v>0</v>
      </c>
      <c r="J122" s="148">
        <f>IF(J$3&gt;=$C122,IF(J$3&lt;=$C122+$D122-1,VLOOKUP((J$3-$C122+1)/$D122,Profile!$B$2:$C$250,2)*($E122-$G121)-(IF(I$3&gt;=$C122,IF(I$3&lt;=$C122+$D122-1,VLOOKUP((I$3-$C122+1)/$D122,Profile!$B$2:$C$250,2)*($E122-$G121),0),0)),0),0)</f>
        <v>0</v>
      </c>
      <c r="K122" s="148">
        <f>IF(K$3&gt;=$C122,IF(K$3&lt;=$C122+$D122-1,VLOOKUP((K$3-$C122+1)/$D122,Profile!$B$2:$C$250,2)*($E122-$G121)-(IF(J$3&gt;=$C122,IF(J$3&lt;=$C122+$D122-1,VLOOKUP((J$3-$C122+1)/$D122,Profile!$B$2:$C$250,2)*($E122-$G121),0),0)),0),0)</f>
        <v>0</v>
      </c>
      <c r="L122" s="148">
        <f>IF(L$3&gt;=$C122,IF(L$3&lt;=$C122+$D122-1,VLOOKUP((L$3-$C122+1)/$D122,Profile!$B$2:$C$250,2)*($E122-$G121)-(IF(K$3&gt;=$C122,IF(K$3&lt;=$C122+$D122-1,VLOOKUP((K$3-$C122+1)/$D122,Profile!$B$2:$C$250,2)*($E122-$G121),0),0)),0),0)</f>
        <v>0</v>
      </c>
      <c r="M122" s="148">
        <f>IF(M$3&gt;=$C122,IF(M$3&lt;=$C122+$D122-1,VLOOKUP((M$3-$C122+1)/$D122,Profile!$B$2:$C$250,2)*($E122-$G121)-(IF(L$3&gt;=$C122,IF(L$3&lt;=$C122+$D122-1,VLOOKUP((L$3-$C122+1)/$D122,Profile!$B$2:$C$250,2)*($E122-$G121),0),0)),0),0)</f>
        <v>0</v>
      </c>
      <c r="N122" s="148">
        <f>IF(N$3&gt;=$C122,IF(N$3&lt;=$C122+$D122-1,VLOOKUP((N$3-$C122+1)/$D122,Profile!$B$2:$C$250,2)*($E122-$G121)-(IF(M$3&gt;=$C122,IF(M$3&lt;=$C122+$D122-1,VLOOKUP((M$3-$C122+1)/$D122,Profile!$B$2:$C$250,2)*($E122-$G121),0),0)),0),0)</f>
        <v>0</v>
      </c>
      <c r="O122" s="148">
        <f>IF(O$3&gt;=$C122,IF(O$3&lt;=$C122+$D122-1,VLOOKUP((O$3-$C122+1)/$D122,Profile!$B$2:$C$250,2)*($E122-$G121)-(IF(N$3&gt;=$C122,IF(N$3&lt;=$C122+$D122-1,VLOOKUP((N$3-$C122+1)/$D122,Profile!$B$2:$C$250,2)*($E122-$G121),0),0)),0),0)</f>
        <v>0</v>
      </c>
      <c r="P122" s="148">
        <f>IF(P$3&gt;=$C122,IF(P$3&lt;=$C122+$D122-1,VLOOKUP((P$3-$C122+1)/$D122,Profile!$B$2:$C$250,2)*($E122-$G121)-(IF(O$3&gt;=$C122,IF(O$3&lt;=$C122+$D122-1,VLOOKUP((O$3-$C122+1)/$D122,Profile!$B$2:$C$250,2)*($E122-$G121),0),0)),0),0)</f>
        <v>0</v>
      </c>
      <c r="Q122" s="148">
        <f>IF(Q$3&gt;=$C122,IF(Q$3&lt;=$C122+$D122-1,VLOOKUP((Q$3-$C122+1)/$D122,Profile!$B$2:$C$250,2)*($E122-$G121)-(IF(P$3&gt;=$C122,IF(P$3&lt;=$C122+$D122-1,VLOOKUP((P$3-$C122+1)/$D122,Profile!$B$2:$C$250,2)*($E122-$G121),0),0)),0),0)</f>
        <v>0</v>
      </c>
      <c r="R122" s="148">
        <f>IF(R$3&gt;=$C122,IF(R$3&lt;=$C122+$D122-1,VLOOKUP((R$3-$C122+1)/$D122,Profile!$B$2:$C$250,2)*($E122-$G121)-(IF(Q$3&gt;=$C122,IF(Q$3&lt;=$C122+$D122-1,VLOOKUP((Q$3-$C122+1)/$D122,Profile!$B$2:$C$250,2)*($E122-$G121),0),0)),0),0)</f>
        <v>0</v>
      </c>
      <c r="S122" s="148">
        <f>IF(S$3&gt;=$C122,IF(S$3&lt;=$C122+$D122-1,VLOOKUP((S$3-$C122+1)/$D122,Profile!$B$2:$C$250,2)*($E122-$G121)-(IF(R$3&gt;=$C122,IF(R$3&lt;=$C122+$D122-1,VLOOKUP((R$3-$C122+1)/$D122,Profile!$B$2:$C$250,2)*($E122-$G121),0),0)),0),0)</f>
        <v>0</v>
      </c>
      <c r="T122" s="148">
        <f>IF(T$3&gt;=$C122,IF(T$3&lt;=$C122+$D122-1,VLOOKUP((T$3-$C122+1)/$D122,Profile!$B$2:$C$250,2)*($E122-$G121)-(IF(S$3&gt;=$C122,IF(S$3&lt;=$C122+$D122-1,VLOOKUP((S$3-$C122+1)/$D122,Profile!$B$2:$C$250,2)*($E122-$G121),0),0)),0),0)</f>
        <v>0</v>
      </c>
      <c r="U122" s="148">
        <f>IF(U$3&gt;=$C122,IF(U$3&lt;=$C122+$D122-1,VLOOKUP((U$3-$C122+1)/$D122,Profile!$B$2:$C$250,2)*($E122-$G121)-(IF(T$3&gt;=$C122,IF(T$3&lt;=$C122+$D122-1,VLOOKUP((T$3-$C122+1)/$D122,Profile!$B$2:$C$250,2)*($E122-$G121),0),0)),0),0)</f>
        <v>0</v>
      </c>
      <c r="V122" s="148">
        <f>IF(V$3&gt;=$C122,IF(V$3&lt;=$C122+$D122-1,VLOOKUP((V$3-$C122+1)/$D122,Profile!$B$2:$C$250,2)*($E122-$G121)-(IF(U$3&gt;=$C122,IF(U$3&lt;=$C122+$D122-1,VLOOKUP((U$3-$C122+1)/$D122,Profile!$B$2:$C$250,2)*($E122-$G121),0),0)),0),0)</f>
        <v>0</v>
      </c>
      <c r="W122" s="148">
        <f>IF(W$3&gt;=$C122,IF(W$3&lt;=$C122+$D122-1,VLOOKUP((W$3-$C122+1)/$D122,Profile!$B$2:$C$250,2)*($E122-$G121)-(IF(V$3&gt;=$C122,IF(V$3&lt;=$C122+$D122-1,VLOOKUP((V$3-$C122+1)/$D122,Profile!$B$2:$C$250,2)*($E122-$G121),0),0)),0),0)</f>
        <v>0</v>
      </c>
      <c r="X122" s="148">
        <f>IF(X$3&gt;=$C122,IF(X$3&lt;=$C122+$D122-1,VLOOKUP((X$3-$C122+1)/$D122,Profile!$B$2:$C$250,2)*($E122-$G121)-(IF(W$3&gt;=$C122,IF(W$3&lt;=$C122+$D122-1,VLOOKUP((W$3-$C122+1)/$D122,Profile!$B$2:$C$250,2)*($E122-$G121),0),0)),0),0)</f>
        <v>0</v>
      </c>
      <c r="Y122" s="148">
        <f>IF(Y$3&gt;=$C122,IF(Y$3&lt;=$C122+$D122-1,VLOOKUP((Y$3-$C122+1)/$D122,Profile!$B$2:$C$250,2)*($E122-$G121)-(IF(X$3&gt;=$C122,IF(X$3&lt;=$C122+$D122-1,VLOOKUP((X$3-$C122+1)/$D122,Profile!$B$2:$C$250,2)*($E122-$G121),0),0)),0),0)</f>
        <v>0</v>
      </c>
      <c r="Z122" s="148">
        <f>IF(Z$3&gt;=$C122,IF(Z$3&lt;=$C122+$D122-1,VLOOKUP((Z$3-$C122+1)/$D122,Profile!$B$2:$C$250,2)*($E122-$G121)-(IF(Y$3&gt;=$C122,IF(Y$3&lt;=$C122+$D122-1,VLOOKUP((Y$3-$C122+1)/$D122,Profile!$B$2:$C$250,2)*($E122-$G121),0),0)),0),0)</f>
        <v>0</v>
      </c>
      <c r="AA122" s="148">
        <f>IF(AA$3&gt;=$C122,IF(AA$3&lt;=$C122+$D122-1,VLOOKUP((AA$3-$C122+1)/$D122,Profile!$B$2:$C$250,2)*($E122-$G121)-(IF(Z$3&gt;=$C122,IF(Z$3&lt;=$C122+$D122-1,VLOOKUP((Z$3-$C122+1)/$D122,Profile!$B$2:$C$250,2)*($E122-$G121),0),0)),0),0)</f>
        <v>0</v>
      </c>
      <c r="AB122" s="148">
        <f>IF(AB$3&gt;=$C122,IF(AB$3&lt;=$C122+$D122-1,VLOOKUP((AB$3-$C122+1)/$D122,Profile!$B$2:$C$250,2)*($E122-$G121)-(IF(AA$3&gt;=$C122,IF(AA$3&lt;=$C122+$D122-1,VLOOKUP((AA$3-$C122+1)/$D122,Profile!$B$2:$C$250,2)*($E122-$G121),0),0)),0),0)</f>
        <v>0</v>
      </c>
      <c r="AC122" s="148">
        <f>IF(AC$3&gt;=$C122,IF(AC$3&lt;=$C122+$D122-1,VLOOKUP((AC$3-$C122+1)/$D122,Profile!$B$2:$C$250,2)*($E122-$G121)-(IF(AB$3&gt;=$C122,IF(AB$3&lt;=$C122+$D122-1,VLOOKUP((AB$3-$C122+1)/$D122,Profile!$B$2:$C$250,2)*($E122-$G121),0),0)),0),0)</f>
        <v>0</v>
      </c>
      <c r="AD122" s="148">
        <f>IF(AD$3&gt;=$C122,IF(AD$3&lt;=$C122+$D122-1,VLOOKUP((AD$3-$C122+1)/$D122,Profile!$B$2:$C$250,2)*($E122-$G121)-(IF(AC$3&gt;=$C122,IF(AC$3&lt;=$C122+$D122-1,VLOOKUP((AC$3-$C122+1)/$D122,Profile!$B$2:$C$250,2)*($E122-$G121),0),0)),0),0)</f>
        <v>0</v>
      </c>
      <c r="AE122" s="148">
        <f>IF(AE$3&gt;=$C122,IF(AE$3&lt;=$C122+$D122-1,VLOOKUP((AE$3-$C122+1)/$D122,Profile!$B$2:$C$250,2)*($E122-$G121)-(IF(AD$3&gt;=$C122,IF(AD$3&lt;=$C122+$D122-1,VLOOKUP((AD$3-$C122+1)/$D122,Profile!$B$2:$C$250,2)*($E122-$G121),0),0)),0),0)</f>
        <v>0</v>
      </c>
      <c r="AF122" s="148">
        <f>IF(AF$3&gt;=$C122,IF(AF$3&lt;=$C122+$D122-1,VLOOKUP((AF$3-$C122+1)/$D122,Profile!$B$2:$C$250,2)*($E122-$G121)-(IF(AE$3&gt;=$C122,IF(AE$3&lt;=$C122+$D122-1,VLOOKUP((AE$3-$C122+1)/$D122,Profile!$B$2:$C$250,2)*($E122-$G121),0),0)),0),0)</f>
        <v>0</v>
      </c>
      <c r="AG122" s="148">
        <f>IF(AG$3&gt;=$C122,IF(AG$3&lt;=$C122+$D122-1,VLOOKUP((AG$3-$C122+1)/$D122,Profile!$B$2:$C$250,2)*($E122-$G121)-(IF(AF$3&gt;=$C122,IF(AF$3&lt;=$C122+$D122-1,VLOOKUP((AF$3-$C122+1)/$D122,Profile!$B$2:$C$250,2)*($E122-$G121),0),0)),0),0)</f>
        <v>0</v>
      </c>
      <c r="AH122" s="148">
        <f>IF(AH$3&gt;=$C122,IF(AH$3&lt;=$C122+$D122-1,VLOOKUP((AH$3-$C122+1)/$D122,Profile!$B$2:$C$250,2)*($E122-$G121)-(IF(AG$3&gt;=$C122,IF(AG$3&lt;=$C122+$D122-1,VLOOKUP((AG$3-$C122+1)/$D122,Profile!$B$2:$C$250,2)*($E122-$G121),0),0)),0),0)</f>
        <v>0</v>
      </c>
      <c r="AI122" s="148">
        <f>IF(AI$3&gt;=$C122,IF(AI$3&lt;=$C122+$D122-1,VLOOKUP((AI$3-$C122+1)/$D122,Profile!$B$2:$C$250,2)*($E122-$G121)-(IF(AH$3&gt;=$C122,IF(AH$3&lt;=$C122+$D122-1,VLOOKUP((AH$3-$C122+1)/$D122,Profile!$B$2:$C$250,2)*($E122-$G121),0),0)),0),0)</f>
        <v>0</v>
      </c>
      <c r="AJ122" s="148">
        <f>IF(AJ$3&gt;=$C122,IF(AJ$3&lt;=$C122+$D122-1,VLOOKUP((AJ$3-$C122+1)/$D122,Profile!$B$2:$C$250,2)*($E122-$G121)-(IF(AI$3&gt;=$C122,IF(AI$3&lt;=$C122+$D122-1,VLOOKUP((AI$3-$C122+1)/$D122,Profile!$B$2:$C$250,2)*($E122-$G121),0),0)),0),0)</f>
        <v>0</v>
      </c>
      <c r="AK122" s="148">
        <f>IF(AK$3&gt;=$C122,IF(AK$3&lt;=$C122+$D122-1,VLOOKUP((AK$3-$C122+1)/$D122,Profile!$B$2:$C$250,2)*($E122-$G121)-(IF(AJ$3&gt;=$C122,IF(AJ$3&lt;=$C122+$D122-1,VLOOKUP((AJ$3-$C122+1)/$D122,Profile!$B$2:$C$250,2)*($E122-$G121),0),0)),0),0)</f>
        <v>0</v>
      </c>
      <c r="AL122" s="148">
        <f>IF(AL$3&gt;=$C122,IF(AL$3&lt;=$C122+$D122-1,VLOOKUP((AL$3-$C122+1)/$D122,Profile!$B$2:$C$250,2)*($E122-$G121)-(IF(AK$3&gt;=$C122,IF(AK$3&lt;=$C122+$D122-1,VLOOKUP((AK$3-$C122+1)/$D122,Profile!$B$2:$C$250,2)*($E122-$G121),0),0)),0),0)</f>
        <v>0</v>
      </c>
      <c r="AM122" s="148">
        <f>IF(AM$3&gt;=$C122,IF(AM$3&lt;=$C122+$D122-1,VLOOKUP((AM$3-$C122+1)/$D122,Profile!$B$2:$C$250,2)*($E122-$G121)-(IF(AL$3&gt;=$C122,IF(AL$3&lt;=$C122+$D122-1,VLOOKUP((AL$3-$C122+1)/$D122,Profile!$B$2:$C$250,2)*($E122-$G121),0),0)),0),0)</f>
        <v>0</v>
      </c>
      <c r="AN122" s="148">
        <f>IF(AN$3&gt;=$C122,IF(AN$3&lt;=$C122+$D122-1,VLOOKUP((AN$3-$C122+1)/$D122,Profile!$B$2:$C$250,2)*($E122-$G121)-(IF(AM$3&gt;=$C122,IF(AM$3&lt;=$C122+$D122-1,VLOOKUP((AM$3-$C122+1)/$D122,Profile!$B$2:$C$250,2)*($E122-$G121),0),0)),0),0)</f>
        <v>0</v>
      </c>
      <c r="AO122" s="148">
        <f>IF(AO$3&gt;=$C122,IF(AO$3&lt;=$C122+$D122-1,VLOOKUP((AO$3-$C122+1)/$D122,Profile!$B$2:$C$250,2)*($E122-$G121)-(IF(AN$3&gt;=$C122,IF(AN$3&lt;=$C122+$D122-1,VLOOKUP((AN$3-$C122+1)/$D122,Profile!$B$2:$C$250,2)*($E122-$G121),0),0)),0),0)</f>
        <v>0</v>
      </c>
      <c r="AP122" s="148">
        <f>IF(AP$3&gt;=$C122,IF(AP$3&lt;=$C122+$D122-1,VLOOKUP((AP$3-$C122+1)/$D122,Profile!$B$2:$C$250,2)*($E122-$G121)-(IF(AO$3&gt;=$C122,IF(AO$3&lt;=$C122+$D122-1,VLOOKUP((AO$3-$C122+1)/$D122,Profile!$B$2:$C$250,2)*($E122-$G121),0),0)),0),0)</f>
        <v>0</v>
      </c>
      <c r="AQ122" s="148">
        <f>IF(AQ$3&gt;=$C122,IF(AQ$3&lt;=$C122+$D122-1,VLOOKUP((AQ$3-$C122+1)/$D122,Profile!$B$2:$C$250,2)*($E122-$G121)-(IF(AP$3&gt;=$C122,IF(AP$3&lt;=$C122+$D122-1,VLOOKUP((AP$3-$C122+1)/$D122,Profile!$B$2:$C$250,2)*($E122-$G121),0),0)),0),0)</f>
        <v>0</v>
      </c>
      <c r="AR122" s="148">
        <f>IF(AR$3&gt;=$C122,IF(AR$3&lt;=$C122+$D122-1,VLOOKUP((AR$3-$C122+1)/$D122,Profile!$B$2:$C$250,2)*($E122-$G121)-(IF(AQ$3&gt;=$C122,IF(AQ$3&lt;=$C122+$D122-1,VLOOKUP((AQ$3-$C122+1)/$D122,Profile!$B$2:$C$250,2)*($E122-$G121),0),0)),0),0)</f>
        <v>0</v>
      </c>
      <c r="AS122" s="148">
        <f>IF(AS$3&gt;=$C122,IF(AS$3&lt;=$C122+$D122-1,VLOOKUP((AS$3-$C122+1)/$D122,Profile!$B$2:$C$250,2)*($E122-$G121)-(IF(AR$3&gt;=$C122,IF(AR$3&lt;=$C122+$D122-1,VLOOKUP((AR$3-$C122+1)/$D122,Profile!$B$2:$C$250,2)*($E122-$G121),0),0)),0),0)</f>
        <v>0</v>
      </c>
      <c r="AT122" s="148">
        <f>IF(AT$3&gt;=$C122,IF(AT$3&lt;=$C122+$D122-1,VLOOKUP((AT$3-$C122+1)/$D122,Profile!$B$2:$C$250,2)*($E122-$G121)-(IF(AS$3&gt;=$C122,IF(AS$3&lt;=$C122+$D122-1,VLOOKUP((AS$3-$C122+1)/$D122,Profile!$B$2:$C$250,2)*($E122-$G121),0),0)),0),0)</f>
        <v>0</v>
      </c>
      <c r="AU122" s="148">
        <f>IF(AU$3&gt;=$C122,IF(AU$3&lt;=$C122+$D122-1,VLOOKUP((AU$3-$C122+1)/$D122,Profile!$B$2:$C$250,2)*($E122-$G121)-(IF(AT$3&gt;=$C122,IF(AT$3&lt;=$C122+$D122-1,VLOOKUP((AT$3-$C122+1)/$D122,Profile!$B$2:$C$250,2)*($E122-$G121),0),0)),0),0)</f>
        <v>0</v>
      </c>
      <c r="AV122" s="148">
        <f>IF(AV$3&gt;=$C122,IF(AV$3&lt;=$C122+$D122-1,VLOOKUP((AV$3-$C122+1)/$D122,Profile!$B$2:$C$250,2)*($E122-$G121)-(IF(AU$3&gt;=$C122,IF(AU$3&lt;=$C122+$D122-1,VLOOKUP((AU$3-$C122+1)/$D122,Profile!$B$2:$C$250,2)*($E122-$G121),0),0)),0),0)</f>
        <v>0</v>
      </c>
      <c r="AW122" s="148">
        <f>IF(AW$3&gt;=$C122,IF(AW$3&lt;=$C122+$D122-1,VLOOKUP((AW$3-$C122+1)/$D122,Profile!$B$2:$C$250,2)*($E122-$G121)-(IF(AV$3&gt;=$C122,IF(AV$3&lt;=$C122+$D122-1,VLOOKUP((AV$3-$C122+1)/$D122,Profile!$B$2:$C$250,2)*($E122-$G121),0),0)),0),0)</f>
        <v>0</v>
      </c>
      <c r="AX122" s="148">
        <f>IF(AX$3&gt;=$C122,IF(AX$3&lt;=$C122+$D122-1,VLOOKUP((AX$3-$C122+1)/$D122,Profile!$B$2:$C$250,2)*($E122-$G121)-(IF(AW$3&gt;=$C122,IF(AW$3&lt;=$C122+$D122-1,VLOOKUP((AW$3-$C122+1)/$D122,Profile!$B$2:$C$250,2)*($E122-$G121),0),0)),0),0)</f>
        <v>0</v>
      </c>
      <c r="AY122" s="148">
        <f>IF(AY$3&gt;=$C122,IF(AY$3&lt;=$C122+$D122-1,VLOOKUP((AY$3-$C122+1)/$D122,Profile!$B$2:$C$250,2)*($E122-$G121)-(IF(AX$3&gt;=$C122,IF(AX$3&lt;=$C122+$D122-1,VLOOKUP((AX$3-$C122+1)/$D122,Profile!$B$2:$C$250,2)*($E122-$G121),0),0)),0),0)</f>
        <v>0</v>
      </c>
      <c r="AZ122" s="148">
        <f>IF(AZ$3&gt;=$C122,IF(AZ$3&lt;=$C122+$D122-1,VLOOKUP((AZ$3-$C122+1)/$D122,Profile!$B$2:$C$250,2)*($E122-$G121)-(IF(AY$3&gt;=$C122,IF(AY$3&lt;=$C122+$D122-1,VLOOKUP((AY$3-$C122+1)/$D122,Profile!$B$2:$C$250,2)*($E122-$G121),0),0)),0),0)</f>
        <v>0</v>
      </c>
      <c r="BA122" s="148">
        <f>IF(BA$3&gt;=$C122,IF(BA$3&lt;=$C122+$D122-1,VLOOKUP((BA$3-$C122+1)/$D122,Profile!$B$2:$C$250,2)*($E122-$G121)-(IF(AZ$3&gt;=$C122,IF(AZ$3&lt;=$C122+$D122-1,VLOOKUP((AZ$3-$C122+1)/$D122,Profile!$B$2:$C$250,2)*($E122-$G121),0),0)),0),0)</f>
        <v>0</v>
      </c>
      <c r="BB122" s="148">
        <f>IF(BB$3&gt;=$C122,IF(BB$3&lt;=$C122+$D122-1,VLOOKUP((BB$3-$C122+1)/$D122,Profile!$B$2:$C$250,2)*($E122-$G121)-(IF(BA$3&gt;=$C122,IF(BA$3&lt;=$C122+$D122-1,VLOOKUP((BA$3-$C122+1)/$D122,Profile!$B$2:$C$250,2)*($E122-$G121),0),0)),0),0)</f>
        <v>0</v>
      </c>
      <c r="BC122" s="148">
        <f>IF(BC$3&gt;=$C122,IF(BC$3&lt;=$C122+$D122-1,VLOOKUP((BC$3-$C122+1)/$D122,Profile!$B$2:$C$250,2)*($E122-$G121)-(IF(BB$3&gt;=$C122,IF(BB$3&lt;=$C122+$D122-1,VLOOKUP((BB$3-$C122+1)/$D122,Profile!$B$2:$C$250,2)*($E122-$G121),0),0)),0),0)</f>
        <v>0</v>
      </c>
      <c r="BD122" s="148">
        <f>IF(BD$3&gt;=$C122,IF(BD$3&lt;=$C122+$D122-1,VLOOKUP((BD$3-$C122+1)/$D122,Profile!$B$2:$C$250,2)*($E122-$G121)-(IF(BC$3&gt;=$C122,IF(BC$3&lt;=$C122+$D122-1,VLOOKUP((BC$3-$C122+1)/$D122,Profile!$B$2:$C$250,2)*($E122-$G121),0),0)),0),0)</f>
        <v>0</v>
      </c>
      <c r="BE122" s="148">
        <f>IF(BE$3&gt;=$C122,IF(BE$3&lt;=$C122+$D122-1,VLOOKUP((BE$3-$C122+1)/$D122,Profile!$B$2:$C$250,2)*($E122-$G121)-(IF(BD$3&gt;=$C122,IF(BD$3&lt;=$C122+$D122-1,VLOOKUP((BD$3-$C122+1)/$D122,Profile!$B$2:$C$250,2)*($E122-$G121),0),0)),0),0)</f>
        <v>0</v>
      </c>
      <c r="BF122" s="148">
        <f>IF(BF$3&gt;=$C122,IF(BF$3&lt;=$C122+$D122-1,VLOOKUP((BF$3-$C122+1)/$D122,Profile!$B$2:$C$250,2)*($E122-$G121)-(IF(BE$3&gt;=$C122,IF(BE$3&lt;=$C122+$D122-1,VLOOKUP((BE$3-$C122+1)/$D122,Profile!$B$2:$C$250,2)*($E122-$G121),0),0)),0),0)</f>
        <v>0</v>
      </c>
      <c r="BG122" s="148">
        <f>IF(BG$3&gt;=$C122,IF(BG$3&lt;=$C122+$D122-1,VLOOKUP((BG$3-$C122+1)/$D122,Profile!$B$2:$C$250,2)*($E122-$G121)-(IF(BF$3&gt;=$C122,IF(BF$3&lt;=$C122+$D122-1,VLOOKUP((BF$3-$C122+1)/$D122,Profile!$B$2:$C$250,2)*($E122-$G121),0),0)),0),0)</f>
        <v>0</v>
      </c>
      <c r="BH122" s="148">
        <f>IF(BH$3&gt;=$C122,IF(BH$3&lt;=$C122+$D122-1,VLOOKUP((BH$3-$C122+1)/$D122,Profile!$B$2:$C$250,2)*($E122-$G121)-(IF(BG$3&gt;=$C122,IF(BG$3&lt;=$C122+$D122-1,VLOOKUP((BG$3-$C122+1)/$D122,Profile!$B$2:$C$250,2)*($E122-$G121),0),0)),0),0)</f>
        <v>0</v>
      </c>
      <c r="BI122" s="148">
        <f>IF(BI$3&gt;=$C122,IF(BI$3&lt;=$C122+$D122-1,VLOOKUP((BI$3-$C122+1)/$D122,Profile!$B$2:$C$250,2)*($E122-$G121)-(IF(BH$3&gt;=$C122,IF(BH$3&lt;=$C122+$D122-1,VLOOKUP((BH$3-$C122+1)/$D122,Profile!$B$2:$C$250,2)*($E122-$G121),0),0)),0),0)</f>
        <v>0</v>
      </c>
      <c r="BJ122" s="148">
        <f>IF(BJ$3&gt;=$C122,IF(BJ$3&lt;=$C122+$D122-1,VLOOKUP((BJ$3-$C122+1)/$D122,Profile!$B$2:$C$250,2)*($E122-$G121)-(IF(BI$3&gt;=$C122,IF(BI$3&lt;=$C122+$D122-1,VLOOKUP((BI$3-$C122+1)/$D122,Profile!$B$2:$C$250,2)*($E122-$G121),0),0)),0),0)</f>
        <v>0</v>
      </c>
      <c r="BK122" s="148">
        <f>IF(BK$3&gt;=$C122,IF(BK$3&lt;=$C122+$D122-1,VLOOKUP((BK$3-$C122+1)/$D122,Profile!$B$2:$C$250,2)*($E122-$G121)-(IF(BJ$3&gt;=$C122,IF(BJ$3&lt;=$C122+$D122-1,VLOOKUP((BJ$3-$C122+1)/$D122,Profile!$B$2:$C$250,2)*($E122-$G121),0),0)),0),0)</f>
        <v>0</v>
      </c>
      <c r="BL122" s="148">
        <f>IF(BL$3&gt;=$C122,IF(BL$3&lt;=$C122+$D122-1,VLOOKUP((BL$3-$C122+1)/$D122,Profile!$B$2:$C$250,2)*($E122-$G121)-(IF(BK$3&gt;=$C122,IF(BK$3&lt;=$C122+$D122-1,VLOOKUP((BK$3-$C122+1)/$D122,Profile!$B$2:$C$250,2)*($E122-$G121),0),0)),0),0)</f>
        <v>0</v>
      </c>
      <c r="BM122" s="148">
        <f>IF(BM$3&gt;=$C122,IF(BM$3&lt;=$C122+$D122-1,VLOOKUP((BM$3-$C122+1)/$D122,Profile!$B$2:$C$250,2)*($E122-$G121)-(IF(BL$3&gt;=$C122,IF(BL$3&lt;=$C122+$D122-1,VLOOKUP((BL$3-$C122+1)/$D122,Profile!$B$2:$C$250,2)*($E122-$G121),0),0)),0),0)</f>
        <v>0</v>
      </c>
      <c r="BN122" s="148">
        <f>IF(BN$3&gt;=$C122,IF(BN$3&lt;=$C122+$D122-1,VLOOKUP((BN$3-$C122+1)/$D122,Profile!$B$2:$C$250,2)*($E122-$G121)-(IF(BM$3&gt;=$C122,IF(BM$3&lt;=$C122+$D122-1,VLOOKUP((BM$3-$C122+1)/$D122,Profile!$B$2:$C$250,2)*($E122-$G121),0),0)),0),0)</f>
        <v>0</v>
      </c>
      <c r="BO122" s="148">
        <f>IF(BO$3&gt;=$C122,IF(BO$3&lt;=$C122+$D122-1,VLOOKUP((BO$3-$C122+1)/$D122,Profile!$B$2:$C$250,2)*($E122-$G121)-(IF(BN$3&gt;=$C122,IF(BN$3&lt;=$C122+$D122-1,VLOOKUP((BN$3-$C122+1)/$D122,Profile!$B$2:$C$250,2)*($E122-$G121),0),0)),0),0)</f>
        <v>0</v>
      </c>
      <c r="BP122" s="148">
        <f>IF(BP$3&gt;=$C122,IF(BP$3&lt;=$C122+$D122-1,VLOOKUP((BP$3-$C122+1)/$D122,Profile!$B$2:$C$250,2)*($E122-$G121)-(IF(BO$3&gt;=$C122,IF(BO$3&lt;=$C122+$D122-1,VLOOKUP((BO$3-$C122+1)/$D122,Profile!$B$2:$C$250,2)*($E122-$G121),0),0)),0),0)</f>
        <v>0</v>
      </c>
      <c r="BQ122" s="148">
        <f>IF(BQ$3&gt;=$C122,IF(BQ$3&lt;=$C122+$D122-1,VLOOKUP((BQ$3-$C122+1)/$D122,Profile!$B$2:$C$250,2)*($E122-$G121)-(IF(BP$3&gt;=$C122,IF(BP$3&lt;=$C122+$D122-1,VLOOKUP((BP$3-$C122+1)/$D122,Profile!$B$2:$C$250,2)*($E122-$G121),0),0)),0),0)</f>
        <v>0</v>
      </c>
      <c r="BR122" s="148">
        <f>IF(BR$3&gt;=$C122,IF(BR$3&lt;=$C122+$D122-1,VLOOKUP((BR$3-$C122+1)/$D122,Profile!$B$2:$C$250,2)*($E122-$G121)-(IF(BQ$3&gt;=$C122,IF(BQ$3&lt;=$C122+$D122-1,VLOOKUP((BQ$3-$C122+1)/$D122,Profile!$B$2:$C$250,2)*($E122-$G121),0),0)),0),0)</f>
        <v>0</v>
      </c>
      <c r="BS122" s="148">
        <f>IF(BS$3&gt;=$C122,IF(BS$3&lt;=$C122+$D122-1,VLOOKUP((BS$3-$C122+1)/$D122,Profile!$B$2:$C$250,2)*($E122-$G121)-(IF(BR$3&gt;=$C122,IF(BR$3&lt;=$C122+$D122-1,VLOOKUP((BR$3-$C122+1)/$D122,Profile!$B$2:$C$250,2)*($E122-$G121),0),0)),0),0)</f>
        <v>0</v>
      </c>
      <c r="BT122" s="148">
        <f>IF(BT$3&gt;=$C122,IF(BT$3&lt;=$C122+$D122-1,VLOOKUP((BT$3-$C122+1)/$D122,Profile!$B$2:$C$250,2)*($E122-$G121)-(IF(BS$3&gt;=$C122,IF(BS$3&lt;=$C122+$D122-1,VLOOKUP((BS$3-$C122+1)/$D122,Profile!$B$2:$C$250,2)*($E122-$G121),0),0)),0),0)</f>
        <v>0</v>
      </c>
    </row>
    <row r="123" spans="1:72" ht="10.15" customHeight="1">
      <c r="A123" s="131"/>
      <c r="B123" s="154"/>
      <c r="C123" s="131"/>
      <c r="D123" s="153"/>
      <c r="E123" s="149"/>
      <c r="F123" s="142" t="s">
        <v>31</v>
      </c>
      <c r="G123" s="148">
        <f>SUM(H123:GA123)</f>
        <v>0</v>
      </c>
      <c r="H123" s="148">
        <f t="shared" ref="H123:AM123" si="94">+H121+H122</f>
        <v>0</v>
      </c>
      <c r="I123" s="148">
        <f t="shared" si="94"/>
        <v>0</v>
      </c>
      <c r="J123" s="148">
        <f t="shared" si="94"/>
        <v>0</v>
      </c>
      <c r="K123" s="148">
        <f t="shared" si="94"/>
        <v>0</v>
      </c>
      <c r="L123" s="148">
        <f t="shared" si="94"/>
        <v>0</v>
      </c>
      <c r="M123" s="148">
        <f t="shared" si="94"/>
        <v>0</v>
      </c>
      <c r="N123" s="148">
        <f t="shared" si="94"/>
        <v>0</v>
      </c>
      <c r="O123" s="148">
        <f t="shared" si="94"/>
        <v>0</v>
      </c>
      <c r="P123" s="148">
        <f t="shared" si="94"/>
        <v>0</v>
      </c>
      <c r="Q123" s="148">
        <f t="shared" si="94"/>
        <v>0</v>
      </c>
      <c r="R123" s="148">
        <f t="shared" si="94"/>
        <v>0</v>
      </c>
      <c r="S123" s="148">
        <f t="shared" si="94"/>
        <v>0</v>
      </c>
      <c r="T123" s="148">
        <f t="shared" si="94"/>
        <v>0</v>
      </c>
      <c r="U123" s="148">
        <f t="shared" si="94"/>
        <v>0</v>
      </c>
      <c r="V123" s="148">
        <f t="shared" si="94"/>
        <v>0</v>
      </c>
      <c r="W123" s="148">
        <f t="shared" si="94"/>
        <v>0</v>
      </c>
      <c r="X123" s="148">
        <f t="shared" si="94"/>
        <v>0</v>
      </c>
      <c r="Y123" s="148">
        <f t="shared" si="94"/>
        <v>0</v>
      </c>
      <c r="Z123" s="148">
        <f t="shared" si="94"/>
        <v>0</v>
      </c>
      <c r="AA123" s="148">
        <f t="shared" si="94"/>
        <v>0</v>
      </c>
      <c r="AB123" s="148">
        <f t="shared" si="94"/>
        <v>0</v>
      </c>
      <c r="AC123" s="148">
        <f t="shared" si="94"/>
        <v>0</v>
      </c>
      <c r="AD123" s="148">
        <f t="shared" si="94"/>
        <v>0</v>
      </c>
      <c r="AE123" s="148">
        <f t="shared" si="94"/>
        <v>0</v>
      </c>
      <c r="AF123" s="148">
        <f t="shared" si="94"/>
        <v>0</v>
      </c>
      <c r="AG123" s="148">
        <f t="shared" si="94"/>
        <v>0</v>
      </c>
      <c r="AH123" s="148">
        <f t="shared" si="94"/>
        <v>0</v>
      </c>
      <c r="AI123" s="148">
        <f t="shared" si="94"/>
        <v>0</v>
      </c>
      <c r="AJ123" s="148">
        <f t="shared" si="94"/>
        <v>0</v>
      </c>
      <c r="AK123" s="148">
        <f t="shared" si="94"/>
        <v>0</v>
      </c>
      <c r="AL123" s="148">
        <f t="shared" si="94"/>
        <v>0</v>
      </c>
      <c r="AM123" s="148">
        <f t="shared" si="94"/>
        <v>0</v>
      </c>
      <c r="AN123" s="148">
        <f t="shared" ref="AN123:BS123" si="95">+AN121+AN122</f>
        <v>0</v>
      </c>
      <c r="AO123" s="148">
        <f t="shared" si="95"/>
        <v>0</v>
      </c>
      <c r="AP123" s="148">
        <f t="shared" si="95"/>
        <v>0</v>
      </c>
      <c r="AQ123" s="148">
        <f t="shared" si="95"/>
        <v>0</v>
      </c>
      <c r="AR123" s="148">
        <f t="shared" si="95"/>
        <v>0</v>
      </c>
      <c r="AS123" s="148">
        <f t="shared" si="95"/>
        <v>0</v>
      </c>
      <c r="AT123" s="148">
        <f t="shared" si="95"/>
        <v>0</v>
      </c>
      <c r="AU123" s="148">
        <f t="shared" si="95"/>
        <v>0</v>
      </c>
      <c r="AV123" s="148">
        <f t="shared" si="95"/>
        <v>0</v>
      </c>
      <c r="AW123" s="148">
        <f t="shared" si="95"/>
        <v>0</v>
      </c>
      <c r="AX123" s="148">
        <f t="shared" si="95"/>
        <v>0</v>
      </c>
      <c r="AY123" s="148">
        <f t="shared" si="95"/>
        <v>0</v>
      </c>
      <c r="AZ123" s="148">
        <f t="shared" si="95"/>
        <v>0</v>
      </c>
      <c r="BA123" s="148">
        <f t="shared" si="95"/>
        <v>0</v>
      </c>
      <c r="BB123" s="148">
        <f t="shared" si="95"/>
        <v>0</v>
      </c>
      <c r="BC123" s="148">
        <f t="shared" si="95"/>
        <v>0</v>
      </c>
      <c r="BD123" s="148">
        <f t="shared" si="95"/>
        <v>0</v>
      </c>
      <c r="BE123" s="148">
        <f t="shared" si="95"/>
        <v>0</v>
      </c>
      <c r="BF123" s="148">
        <f t="shared" si="95"/>
        <v>0</v>
      </c>
      <c r="BG123" s="148">
        <f t="shared" si="95"/>
        <v>0</v>
      </c>
      <c r="BH123" s="148">
        <f t="shared" si="95"/>
        <v>0</v>
      </c>
      <c r="BI123" s="148">
        <f t="shared" si="95"/>
        <v>0</v>
      </c>
      <c r="BJ123" s="148">
        <f t="shared" si="95"/>
        <v>0</v>
      </c>
      <c r="BK123" s="148">
        <f t="shared" si="95"/>
        <v>0</v>
      </c>
      <c r="BL123" s="148">
        <f t="shared" si="95"/>
        <v>0</v>
      </c>
      <c r="BM123" s="148">
        <f t="shared" si="95"/>
        <v>0</v>
      </c>
      <c r="BN123" s="148">
        <f t="shared" si="95"/>
        <v>0</v>
      </c>
      <c r="BO123" s="148">
        <f t="shared" si="95"/>
        <v>0</v>
      </c>
      <c r="BP123" s="148">
        <f t="shared" si="95"/>
        <v>0</v>
      </c>
      <c r="BQ123" s="148">
        <f t="shared" si="95"/>
        <v>0</v>
      </c>
      <c r="BR123" s="148">
        <f t="shared" si="95"/>
        <v>0</v>
      </c>
      <c r="BS123" s="148">
        <f t="shared" si="95"/>
        <v>0</v>
      </c>
      <c r="BT123" s="148">
        <f>+BT121+BT122</f>
        <v>0</v>
      </c>
    </row>
    <row r="124" spans="1:72" ht="10.15" customHeight="1">
      <c r="A124" s="131"/>
      <c r="B124" s="154"/>
      <c r="C124" s="131"/>
      <c r="D124" s="149"/>
      <c r="F124" s="142" t="s">
        <v>36</v>
      </c>
      <c r="G124" s="148"/>
      <c r="H124" s="148">
        <f>+H123</f>
        <v>0</v>
      </c>
      <c r="I124" s="148">
        <f t="shared" ref="I124:AN124" si="96">+I123+H124</f>
        <v>0</v>
      </c>
      <c r="J124" s="148">
        <f t="shared" si="96"/>
        <v>0</v>
      </c>
      <c r="K124" s="148">
        <f t="shared" si="96"/>
        <v>0</v>
      </c>
      <c r="L124" s="148">
        <f t="shared" si="96"/>
        <v>0</v>
      </c>
      <c r="M124" s="148">
        <f t="shared" si="96"/>
        <v>0</v>
      </c>
      <c r="N124" s="148">
        <f t="shared" si="96"/>
        <v>0</v>
      </c>
      <c r="O124" s="148">
        <f t="shared" si="96"/>
        <v>0</v>
      </c>
      <c r="P124" s="148">
        <f t="shared" si="96"/>
        <v>0</v>
      </c>
      <c r="Q124" s="148">
        <f t="shared" si="96"/>
        <v>0</v>
      </c>
      <c r="R124" s="148">
        <f t="shared" si="96"/>
        <v>0</v>
      </c>
      <c r="S124" s="148">
        <f t="shared" si="96"/>
        <v>0</v>
      </c>
      <c r="T124" s="148">
        <f t="shared" si="96"/>
        <v>0</v>
      </c>
      <c r="U124" s="148">
        <f t="shared" si="96"/>
        <v>0</v>
      </c>
      <c r="V124" s="148">
        <f t="shared" si="96"/>
        <v>0</v>
      </c>
      <c r="W124" s="148">
        <f t="shared" si="96"/>
        <v>0</v>
      </c>
      <c r="X124" s="148">
        <f t="shared" si="96"/>
        <v>0</v>
      </c>
      <c r="Y124" s="148">
        <f t="shared" si="96"/>
        <v>0</v>
      </c>
      <c r="Z124" s="148">
        <f t="shared" si="96"/>
        <v>0</v>
      </c>
      <c r="AA124" s="148">
        <f t="shared" si="96"/>
        <v>0</v>
      </c>
      <c r="AB124" s="148">
        <f t="shared" si="96"/>
        <v>0</v>
      </c>
      <c r="AC124" s="148">
        <f t="shared" si="96"/>
        <v>0</v>
      </c>
      <c r="AD124" s="148">
        <f t="shared" si="96"/>
        <v>0</v>
      </c>
      <c r="AE124" s="148">
        <f t="shared" si="96"/>
        <v>0</v>
      </c>
      <c r="AF124" s="148">
        <f t="shared" si="96"/>
        <v>0</v>
      </c>
      <c r="AG124" s="148">
        <f t="shared" si="96"/>
        <v>0</v>
      </c>
      <c r="AH124" s="148">
        <f t="shared" si="96"/>
        <v>0</v>
      </c>
      <c r="AI124" s="148">
        <f t="shared" si="96"/>
        <v>0</v>
      </c>
      <c r="AJ124" s="148">
        <f t="shared" si="96"/>
        <v>0</v>
      </c>
      <c r="AK124" s="148">
        <f t="shared" si="96"/>
        <v>0</v>
      </c>
      <c r="AL124" s="148">
        <f t="shared" si="96"/>
        <v>0</v>
      </c>
      <c r="AM124" s="148">
        <f t="shared" si="96"/>
        <v>0</v>
      </c>
      <c r="AN124" s="148">
        <f t="shared" si="96"/>
        <v>0</v>
      </c>
      <c r="AO124" s="148">
        <f t="shared" ref="AO124:BT124" si="97">+AO123+AN124</f>
        <v>0</v>
      </c>
      <c r="AP124" s="148">
        <f t="shared" si="97"/>
        <v>0</v>
      </c>
      <c r="AQ124" s="148">
        <f t="shared" si="97"/>
        <v>0</v>
      </c>
      <c r="AR124" s="148">
        <f t="shared" si="97"/>
        <v>0</v>
      </c>
      <c r="AS124" s="148">
        <f t="shared" si="97"/>
        <v>0</v>
      </c>
      <c r="AT124" s="148">
        <f t="shared" si="97"/>
        <v>0</v>
      </c>
      <c r="AU124" s="148">
        <f t="shared" si="97"/>
        <v>0</v>
      </c>
      <c r="AV124" s="148">
        <f t="shared" si="97"/>
        <v>0</v>
      </c>
      <c r="AW124" s="148">
        <f t="shared" si="97"/>
        <v>0</v>
      </c>
      <c r="AX124" s="148">
        <f t="shared" si="97"/>
        <v>0</v>
      </c>
      <c r="AY124" s="148">
        <f t="shared" si="97"/>
        <v>0</v>
      </c>
      <c r="AZ124" s="148">
        <f t="shared" si="97"/>
        <v>0</v>
      </c>
      <c r="BA124" s="148">
        <f t="shared" si="97"/>
        <v>0</v>
      </c>
      <c r="BB124" s="148">
        <f t="shared" si="97"/>
        <v>0</v>
      </c>
      <c r="BC124" s="148">
        <f t="shared" si="97"/>
        <v>0</v>
      </c>
      <c r="BD124" s="148">
        <f t="shared" si="97"/>
        <v>0</v>
      </c>
      <c r="BE124" s="148">
        <f t="shared" si="97"/>
        <v>0</v>
      </c>
      <c r="BF124" s="148">
        <f t="shared" si="97"/>
        <v>0</v>
      </c>
      <c r="BG124" s="148">
        <f t="shared" si="97"/>
        <v>0</v>
      </c>
      <c r="BH124" s="148">
        <f t="shared" si="97"/>
        <v>0</v>
      </c>
      <c r="BI124" s="148">
        <f t="shared" si="97"/>
        <v>0</v>
      </c>
      <c r="BJ124" s="148">
        <f t="shared" si="97"/>
        <v>0</v>
      </c>
      <c r="BK124" s="148">
        <f t="shared" si="97"/>
        <v>0</v>
      </c>
      <c r="BL124" s="148">
        <f t="shared" si="97"/>
        <v>0</v>
      </c>
      <c r="BM124" s="148">
        <f t="shared" si="97"/>
        <v>0</v>
      </c>
      <c r="BN124" s="148">
        <f t="shared" si="97"/>
        <v>0</v>
      </c>
      <c r="BO124" s="148">
        <f t="shared" si="97"/>
        <v>0</v>
      </c>
      <c r="BP124" s="148">
        <f t="shared" si="97"/>
        <v>0</v>
      </c>
      <c r="BQ124" s="148">
        <f t="shared" si="97"/>
        <v>0</v>
      </c>
      <c r="BR124" s="148">
        <f t="shared" si="97"/>
        <v>0</v>
      </c>
      <c r="BS124" s="148">
        <f t="shared" si="97"/>
        <v>0</v>
      </c>
      <c r="BT124" s="148">
        <f t="shared" si="97"/>
        <v>0</v>
      </c>
    </row>
    <row r="125" spans="1:72" ht="1.9" customHeight="1">
      <c r="A125" s="131"/>
      <c r="B125" s="154"/>
      <c r="C125" s="131"/>
      <c r="E125" s="149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</row>
    <row r="126" spans="1:72" ht="10.15" customHeight="1">
      <c r="A126" s="131">
        <v>25</v>
      </c>
      <c r="B126" s="155" t="s">
        <v>60</v>
      </c>
      <c r="C126" s="131"/>
      <c r="E126" s="149"/>
      <c r="F126" s="156" t="s">
        <v>34</v>
      </c>
      <c r="G126" s="148">
        <f>SUM(H126:GA126)</f>
        <v>0</v>
      </c>
      <c r="H126" s="157"/>
      <c r="I126" s="157"/>
      <c r="J126" s="157"/>
      <c r="K126" s="157"/>
      <c r="L126" s="157">
        <v>0</v>
      </c>
      <c r="M126" s="157"/>
      <c r="N126" s="157">
        <v>0</v>
      </c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</row>
    <row r="127" spans="1:72" ht="10.15" customHeight="1">
      <c r="A127" s="131"/>
      <c r="B127" s="154"/>
      <c r="C127" s="150"/>
      <c r="D127" s="151"/>
      <c r="E127" s="152"/>
      <c r="F127" s="142" t="s">
        <v>35</v>
      </c>
      <c r="G127" s="148">
        <f>SUM(H127:GA127)</f>
        <v>0</v>
      </c>
      <c r="H127" s="148">
        <f>IF(H$3&gt;=$C127,IF(H$3&lt;=$C127+$D127-1,VLOOKUP((H$3-$C127+1)/$D127,Profile!$B$2:$C$250,2)*($E127-$G126)-(IF(G$3&gt;=$C127,IF(G$3&lt;=$C127+$D127-1,VLOOKUP((G$3-$C127+1)/$D127,Profile!$B$2:$C$250,2)*($E127-$G126),0),0)),0),0)</f>
        <v>0</v>
      </c>
      <c r="I127" s="148">
        <f>IF(I$3&gt;=$C127,IF(I$3&lt;=$C127+$D127-1,VLOOKUP((I$3-$C127+1)/$D127,Profile!$B$2:$C$250,2)*($E127-$G126)-(IF(H$3&gt;=$C127,IF(H$3&lt;=$C127+$D127-1,VLOOKUP((H$3-$C127+1)/$D127,Profile!$B$2:$C$250,2)*($E127-$G126),0),0)),0),0)</f>
        <v>0</v>
      </c>
      <c r="J127" s="148">
        <f>IF(J$3&gt;=$C127,IF(J$3&lt;=$C127+$D127-1,VLOOKUP((J$3-$C127+1)/$D127,Profile!$B$2:$C$250,2)*($E127-$G126)-(IF(I$3&gt;=$C127,IF(I$3&lt;=$C127+$D127-1,VLOOKUP((I$3-$C127+1)/$D127,Profile!$B$2:$C$250,2)*($E127-$G126),0),0)),0),0)</f>
        <v>0</v>
      </c>
      <c r="K127" s="148">
        <f>IF(K$3&gt;=$C127,IF(K$3&lt;=$C127+$D127-1,VLOOKUP((K$3-$C127+1)/$D127,Profile!$B$2:$C$250,2)*($E127-$G126)-(IF(J$3&gt;=$C127,IF(J$3&lt;=$C127+$D127-1,VLOOKUP((J$3-$C127+1)/$D127,Profile!$B$2:$C$250,2)*($E127-$G126),0),0)),0),0)</f>
        <v>0</v>
      </c>
      <c r="L127" s="148">
        <f>IF(L$3&gt;=$C127,IF(L$3&lt;=$C127+$D127-1,VLOOKUP((L$3-$C127+1)/$D127,Profile!$B$2:$C$250,2)*($E127-$G126)-(IF(K$3&gt;=$C127,IF(K$3&lt;=$C127+$D127-1,VLOOKUP((K$3-$C127+1)/$D127,Profile!$B$2:$C$250,2)*($E127-$G126),0),0)),0),0)</f>
        <v>0</v>
      </c>
      <c r="M127" s="148">
        <f>IF(M$3&gt;=$C127,IF(M$3&lt;=$C127+$D127-1,VLOOKUP((M$3-$C127+1)/$D127,Profile!$B$2:$C$250,2)*($E127-$G126)-(IF(L$3&gt;=$C127,IF(L$3&lt;=$C127+$D127-1,VLOOKUP((L$3-$C127+1)/$D127,Profile!$B$2:$C$250,2)*($E127-$G126),0),0)),0),0)</f>
        <v>0</v>
      </c>
      <c r="N127" s="148">
        <f>IF(N$3&gt;=$C127,IF(N$3&lt;=$C127+$D127-1,VLOOKUP((N$3-$C127+1)/$D127,Profile!$B$2:$C$250,2)*($E127-$G126)-(IF(M$3&gt;=$C127,IF(M$3&lt;=$C127+$D127-1,VLOOKUP((M$3-$C127+1)/$D127,Profile!$B$2:$C$250,2)*($E127-$G126),0),0)),0),0)</f>
        <v>0</v>
      </c>
      <c r="O127" s="148">
        <f>IF(O$3&gt;=$C127,IF(O$3&lt;=$C127+$D127-1,VLOOKUP((O$3-$C127+1)/$D127,Profile!$B$2:$C$250,2)*($E127-$G126)-(IF(N$3&gt;=$C127,IF(N$3&lt;=$C127+$D127-1,VLOOKUP((N$3-$C127+1)/$D127,Profile!$B$2:$C$250,2)*($E127-$G126),0),0)),0),0)</f>
        <v>0</v>
      </c>
      <c r="P127" s="148">
        <f>IF(P$3&gt;=$C127,IF(P$3&lt;=$C127+$D127-1,VLOOKUP((P$3-$C127+1)/$D127,Profile!$B$2:$C$250,2)*($E127-$G126)-(IF(O$3&gt;=$C127,IF(O$3&lt;=$C127+$D127-1,VLOOKUP((O$3-$C127+1)/$D127,Profile!$B$2:$C$250,2)*($E127-$G126),0),0)),0),0)</f>
        <v>0</v>
      </c>
      <c r="Q127" s="148">
        <f>IF(Q$3&gt;=$C127,IF(Q$3&lt;=$C127+$D127-1,VLOOKUP((Q$3-$C127+1)/$D127,Profile!$B$2:$C$250,2)*($E127-$G126)-(IF(P$3&gt;=$C127,IF(P$3&lt;=$C127+$D127-1,VLOOKUP((P$3-$C127+1)/$D127,Profile!$B$2:$C$250,2)*($E127-$G126),0),0)),0),0)</f>
        <v>0</v>
      </c>
      <c r="R127" s="148">
        <f>IF(R$3&gt;=$C127,IF(R$3&lt;=$C127+$D127-1,VLOOKUP((R$3-$C127+1)/$D127,Profile!$B$2:$C$250,2)*($E127-$G126)-(IF(Q$3&gt;=$C127,IF(Q$3&lt;=$C127+$D127-1,VLOOKUP((Q$3-$C127+1)/$D127,Profile!$B$2:$C$250,2)*($E127-$G126),0),0)),0),0)</f>
        <v>0</v>
      </c>
      <c r="S127" s="148">
        <f>IF(S$3&gt;=$C127,IF(S$3&lt;=$C127+$D127-1,VLOOKUP((S$3-$C127+1)/$D127,Profile!$B$2:$C$250,2)*($E127-$G126)-(IF(R$3&gt;=$C127,IF(R$3&lt;=$C127+$D127-1,VLOOKUP((R$3-$C127+1)/$D127,Profile!$B$2:$C$250,2)*($E127-$G126),0),0)),0),0)</f>
        <v>0</v>
      </c>
      <c r="T127" s="148">
        <f>IF(T$3&gt;=$C127,IF(T$3&lt;=$C127+$D127-1,VLOOKUP((T$3-$C127+1)/$D127,Profile!$B$2:$C$250,2)*($E127-$G126)-(IF(S$3&gt;=$C127,IF(S$3&lt;=$C127+$D127-1,VLOOKUP((S$3-$C127+1)/$D127,Profile!$B$2:$C$250,2)*($E127-$G126),0),0)),0),0)</f>
        <v>0</v>
      </c>
      <c r="U127" s="148">
        <f>IF(U$3&gt;=$C127,IF(U$3&lt;=$C127+$D127-1,VLOOKUP((U$3-$C127+1)/$D127,Profile!$B$2:$C$250,2)*($E127-$G126)-(IF(T$3&gt;=$C127,IF(T$3&lt;=$C127+$D127-1,VLOOKUP((T$3-$C127+1)/$D127,Profile!$B$2:$C$250,2)*($E127-$G126),0),0)),0),0)</f>
        <v>0</v>
      </c>
      <c r="V127" s="148">
        <f>IF(V$3&gt;=$C127,IF(V$3&lt;=$C127+$D127-1,VLOOKUP((V$3-$C127+1)/$D127,Profile!$B$2:$C$250,2)*($E127-$G126)-(IF(U$3&gt;=$C127,IF(U$3&lt;=$C127+$D127-1,VLOOKUP((U$3-$C127+1)/$D127,Profile!$B$2:$C$250,2)*($E127-$G126),0),0)),0),0)</f>
        <v>0</v>
      </c>
      <c r="W127" s="148">
        <f>IF(W$3&gt;=$C127,IF(W$3&lt;=$C127+$D127-1,VLOOKUP((W$3-$C127+1)/$D127,Profile!$B$2:$C$250,2)*($E127-$G126)-(IF(V$3&gt;=$C127,IF(V$3&lt;=$C127+$D127-1,VLOOKUP((V$3-$C127+1)/$D127,Profile!$B$2:$C$250,2)*($E127-$G126),0),0)),0),0)</f>
        <v>0</v>
      </c>
      <c r="X127" s="148">
        <f>IF(X$3&gt;=$C127,IF(X$3&lt;=$C127+$D127-1,VLOOKUP((X$3-$C127+1)/$D127,Profile!$B$2:$C$250,2)*($E127-$G126)-(IF(W$3&gt;=$C127,IF(W$3&lt;=$C127+$D127-1,VLOOKUP((W$3-$C127+1)/$D127,Profile!$B$2:$C$250,2)*($E127-$G126),0),0)),0),0)</f>
        <v>0</v>
      </c>
      <c r="Y127" s="148">
        <f>IF(Y$3&gt;=$C127,IF(Y$3&lt;=$C127+$D127-1,VLOOKUP((Y$3-$C127+1)/$D127,Profile!$B$2:$C$250,2)*($E127-$G126)-(IF(X$3&gt;=$C127,IF(X$3&lt;=$C127+$D127-1,VLOOKUP((X$3-$C127+1)/$D127,Profile!$B$2:$C$250,2)*($E127-$G126),0),0)),0),0)</f>
        <v>0</v>
      </c>
      <c r="Z127" s="148">
        <f>IF(Z$3&gt;=$C127,IF(Z$3&lt;=$C127+$D127-1,VLOOKUP((Z$3-$C127+1)/$D127,Profile!$B$2:$C$250,2)*($E127-$G126)-(IF(Y$3&gt;=$C127,IF(Y$3&lt;=$C127+$D127-1,VLOOKUP((Y$3-$C127+1)/$D127,Profile!$B$2:$C$250,2)*($E127-$G126),0),0)),0),0)</f>
        <v>0</v>
      </c>
      <c r="AA127" s="148">
        <f>IF(AA$3&gt;=$C127,IF(AA$3&lt;=$C127+$D127-1,VLOOKUP((AA$3-$C127+1)/$D127,Profile!$B$2:$C$250,2)*($E127-$G126)-(IF(Z$3&gt;=$C127,IF(Z$3&lt;=$C127+$D127-1,VLOOKUP((Z$3-$C127+1)/$D127,Profile!$B$2:$C$250,2)*($E127-$G126),0),0)),0),0)</f>
        <v>0</v>
      </c>
      <c r="AB127" s="148">
        <f>IF(AB$3&gt;=$C127,IF(AB$3&lt;=$C127+$D127-1,VLOOKUP((AB$3-$C127+1)/$D127,Profile!$B$2:$C$250,2)*($E127-$G126)-(IF(AA$3&gt;=$C127,IF(AA$3&lt;=$C127+$D127-1,VLOOKUP((AA$3-$C127+1)/$D127,Profile!$B$2:$C$250,2)*($E127-$G126),0),0)),0),0)</f>
        <v>0</v>
      </c>
      <c r="AC127" s="148">
        <f>IF(AC$3&gt;=$C127,IF(AC$3&lt;=$C127+$D127-1,VLOOKUP((AC$3-$C127+1)/$D127,Profile!$B$2:$C$250,2)*($E127-$G126)-(IF(AB$3&gt;=$C127,IF(AB$3&lt;=$C127+$D127-1,VLOOKUP((AB$3-$C127+1)/$D127,Profile!$B$2:$C$250,2)*($E127-$G126),0),0)),0),0)</f>
        <v>0</v>
      </c>
      <c r="AD127" s="148">
        <f>IF(AD$3&gt;=$C127,IF(AD$3&lt;=$C127+$D127-1,VLOOKUP((AD$3-$C127+1)/$D127,Profile!$B$2:$C$250,2)*($E127-$G126)-(IF(AC$3&gt;=$C127,IF(AC$3&lt;=$C127+$D127-1,VLOOKUP((AC$3-$C127+1)/$D127,Profile!$B$2:$C$250,2)*($E127-$G126),0),0)),0),0)</f>
        <v>0</v>
      </c>
      <c r="AE127" s="148">
        <f>IF(AE$3&gt;=$C127,IF(AE$3&lt;=$C127+$D127-1,VLOOKUP((AE$3-$C127+1)/$D127,Profile!$B$2:$C$250,2)*($E127-$G126)-(IF(AD$3&gt;=$C127,IF(AD$3&lt;=$C127+$D127-1,VLOOKUP((AD$3-$C127+1)/$D127,Profile!$B$2:$C$250,2)*($E127-$G126),0),0)),0),0)</f>
        <v>0</v>
      </c>
      <c r="AF127" s="148">
        <f>IF(AF$3&gt;=$C127,IF(AF$3&lt;=$C127+$D127-1,VLOOKUP((AF$3-$C127+1)/$D127,Profile!$B$2:$C$250,2)*($E127-$G126)-(IF(AE$3&gt;=$C127,IF(AE$3&lt;=$C127+$D127-1,VLOOKUP((AE$3-$C127+1)/$D127,Profile!$B$2:$C$250,2)*($E127-$G126),0),0)),0),0)</f>
        <v>0</v>
      </c>
      <c r="AG127" s="148">
        <f>IF(AG$3&gt;=$C127,IF(AG$3&lt;=$C127+$D127-1,VLOOKUP((AG$3-$C127+1)/$D127,Profile!$B$2:$C$250,2)*($E127-$G126)-(IF(AF$3&gt;=$C127,IF(AF$3&lt;=$C127+$D127-1,VLOOKUP((AF$3-$C127+1)/$D127,Profile!$B$2:$C$250,2)*($E127-$G126),0),0)),0),0)</f>
        <v>0</v>
      </c>
      <c r="AH127" s="148">
        <f>IF(AH$3&gt;=$C127,IF(AH$3&lt;=$C127+$D127-1,VLOOKUP((AH$3-$C127+1)/$D127,Profile!$B$2:$C$250,2)*($E127-$G126)-(IF(AG$3&gt;=$C127,IF(AG$3&lt;=$C127+$D127-1,VLOOKUP((AG$3-$C127+1)/$D127,Profile!$B$2:$C$250,2)*($E127-$G126),0),0)),0),0)</f>
        <v>0</v>
      </c>
      <c r="AI127" s="148">
        <f>IF(AI$3&gt;=$C127,IF(AI$3&lt;=$C127+$D127-1,VLOOKUP((AI$3-$C127+1)/$D127,Profile!$B$2:$C$250,2)*($E127-$G126)-(IF(AH$3&gt;=$C127,IF(AH$3&lt;=$C127+$D127-1,VLOOKUP((AH$3-$C127+1)/$D127,Profile!$B$2:$C$250,2)*($E127-$G126),0),0)),0),0)</f>
        <v>0</v>
      </c>
      <c r="AJ127" s="148">
        <f>IF(AJ$3&gt;=$C127,IF(AJ$3&lt;=$C127+$D127-1,VLOOKUP((AJ$3-$C127+1)/$D127,Profile!$B$2:$C$250,2)*($E127-$G126)-(IF(AI$3&gt;=$C127,IF(AI$3&lt;=$C127+$D127-1,VLOOKUP((AI$3-$C127+1)/$D127,Profile!$B$2:$C$250,2)*($E127-$G126),0),0)),0),0)</f>
        <v>0</v>
      </c>
      <c r="AK127" s="148">
        <f>IF(AK$3&gt;=$C127,IF(AK$3&lt;=$C127+$D127-1,VLOOKUP((AK$3-$C127+1)/$D127,Profile!$B$2:$C$250,2)*($E127-$G126)-(IF(AJ$3&gt;=$C127,IF(AJ$3&lt;=$C127+$D127-1,VLOOKUP((AJ$3-$C127+1)/$D127,Profile!$B$2:$C$250,2)*($E127-$G126),0),0)),0),0)</f>
        <v>0</v>
      </c>
      <c r="AL127" s="148">
        <f>IF(AL$3&gt;=$C127,IF(AL$3&lt;=$C127+$D127-1,VLOOKUP((AL$3-$C127+1)/$D127,Profile!$B$2:$C$250,2)*($E127-$G126)-(IF(AK$3&gt;=$C127,IF(AK$3&lt;=$C127+$D127-1,VLOOKUP((AK$3-$C127+1)/$D127,Profile!$B$2:$C$250,2)*($E127-$G126),0),0)),0),0)</f>
        <v>0</v>
      </c>
      <c r="AM127" s="148">
        <f>IF(AM$3&gt;=$C127,IF(AM$3&lt;=$C127+$D127-1,VLOOKUP((AM$3-$C127+1)/$D127,Profile!$B$2:$C$250,2)*($E127-$G126)-(IF(AL$3&gt;=$C127,IF(AL$3&lt;=$C127+$D127-1,VLOOKUP((AL$3-$C127+1)/$D127,Profile!$B$2:$C$250,2)*($E127-$G126),0),0)),0),0)</f>
        <v>0</v>
      </c>
      <c r="AN127" s="148">
        <f>IF(AN$3&gt;=$C127,IF(AN$3&lt;=$C127+$D127-1,VLOOKUP((AN$3-$C127+1)/$D127,Profile!$B$2:$C$250,2)*($E127-$G126)-(IF(AM$3&gt;=$C127,IF(AM$3&lt;=$C127+$D127-1,VLOOKUP((AM$3-$C127+1)/$D127,Profile!$B$2:$C$250,2)*($E127-$G126),0),0)),0),0)</f>
        <v>0</v>
      </c>
      <c r="AO127" s="148">
        <f>IF(AO$3&gt;=$C127,IF(AO$3&lt;=$C127+$D127-1,VLOOKUP((AO$3-$C127+1)/$D127,Profile!$B$2:$C$250,2)*($E127-$G126)-(IF(AN$3&gt;=$C127,IF(AN$3&lt;=$C127+$D127-1,VLOOKUP((AN$3-$C127+1)/$D127,Profile!$B$2:$C$250,2)*($E127-$G126),0),0)),0),0)</f>
        <v>0</v>
      </c>
      <c r="AP127" s="148">
        <f>IF(AP$3&gt;=$C127,IF(AP$3&lt;=$C127+$D127-1,VLOOKUP((AP$3-$C127+1)/$D127,Profile!$B$2:$C$250,2)*($E127-$G126)-(IF(AO$3&gt;=$C127,IF(AO$3&lt;=$C127+$D127-1,VLOOKUP((AO$3-$C127+1)/$D127,Profile!$B$2:$C$250,2)*($E127-$G126),0),0)),0),0)</f>
        <v>0</v>
      </c>
      <c r="AQ127" s="148">
        <f>IF(AQ$3&gt;=$C127,IF(AQ$3&lt;=$C127+$D127-1,VLOOKUP((AQ$3-$C127+1)/$D127,Profile!$B$2:$C$250,2)*($E127-$G126)-(IF(AP$3&gt;=$C127,IF(AP$3&lt;=$C127+$D127-1,VLOOKUP((AP$3-$C127+1)/$D127,Profile!$B$2:$C$250,2)*($E127-$G126),0),0)),0),0)</f>
        <v>0</v>
      </c>
      <c r="AR127" s="148">
        <f>IF(AR$3&gt;=$C127,IF(AR$3&lt;=$C127+$D127-1,VLOOKUP((AR$3-$C127+1)/$D127,Profile!$B$2:$C$250,2)*($E127-$G126)-(IF(AQ$3&gt;=$C127,IF(AQ$3&lt;=$C127+$D127-1,VLOOKUP((AQ$3-$C127+1)/$D127,Profile!$B$2:$C$250,2)*($E127-$G126),0),0)),0),0)</f>
        <v>0</v>
      </c>
      <c r="AS127" s="148">
        <f>IF(AS$3&gt;=$C127,IF(AS$3&lt;=$C127+$D127-1,VLOOKUP((AS$3-$C127+1)/$D127,Profile!$B$2:$C$250,2)*($E127-$G126)-(IF(AR$3&gt;=$C127,IF(AR$3&lt;=$C127+$D127-1,VLOOKUP((AR$3-$C127+1)/$D127,Profile!$B$2:$C$250,2)*($E127-$G126),0),0)),0),0)</f>
        <v>0</v>
      </c>
      <c r="AT127" s="148">
        <f>IF(AT$3&gt;=$C127,IF(AT$3&lt;=$C127+$D127-1,VLOOKUP((AT$3-$C127+1)/$D127,Profile!$B$2:$C$250,2)*($E127-$G126)-(IF(AS$3&gt;=$C127,IF(AS$3&lt;=$C127+$D127-1,VLOOKUP((AS$3-$C127+1)/$D127,Profile!$B$2:$C$250,2)*($E127-$G126),0),0)),0),0)</f>
        <v>0</v>
      </c>
      <c r="AU127" s="148">
        <f>IF(AU$3&gt;=$C127,IF(AU$3&lt;=$C127+$D127-1,VLOOKUP((AU$3-$C127+1)/$D127,Profile!$B$2:$C$250,2)*($E127-$G126)-(IF(AT$3&gt;=$C127,IF(AT$3&lt;=$C127+$D127-1,VLOOKUP((AT$3-$C127+1)/$D127,Profile!$B$2:$C$250,2)*($E127-$G126),0),0)),0),0)</f>
        <v>0</v>
      </c>
      <c r="AV127" s="148">
        <f>IF(AV$3&gt;=$C127,IF(AV$3&lt;=$C127+$D127-1,VLOOKUP((AV$3-$C127+1)/$D127,Profile!$B$2:$C$250,2)*($E127-$G126)-(IF(AU$3&gt;=$C127,IF(AU$3&lt;=$C127+$D127-1,VLOOKUP((AU$3-$C127+1)/$D127,Profile!$B$2:$C$250,2)*($E127-$G126),0),0)),0),0)</f>
        <v>0</v>
      </c>
      <c r="AW127" s="148">
        <f>IF(AW$3&gt;=$C127,IF(AW$3&lt;=$C127+$D127-1,VLOOKUP((AW$3-$C127+1)/$D127,Profile!$B$2:$C$250,2)*($E127-$G126)-(IF(AV$3&gt;=$C127,IF(AV$3&lt;=$C127+$D127-1,VLOOKUP((AV$3-$C127+1)/$D127,Profile!$B$2:$C$250,2)*($E127-$G126),0),0)),0),0)</f>
        <v>0</v>
      </c>
      <c r="AX127" s="148">
        <f>IF(AX$3&gt;=$C127,IF(AX$3&lt;=$C127+$D127-1,VLOOKUP((AX$3-$C127+1)/$D127,Profile!$B$2:$C$250,2)*($E127-$G126)-(IF(AW$3&gt;=$C127,IF(AW$3&lt;=$C127+$D127-1,VLOOKUP((AW$3-$C127+1)/$D127,Profile!$B$2:$C$250,2)*($E127-$G126),0),0)),0),0)</f>
        <v>0</v>
      </c>
      <c r="AY127" s="148">
        <f>IF(AY$3&gt;=$C127,IF(AY$3&lt;=$C127+$D127-1,VLOOKUP((AY$3-$C127+1)/$D127,Profile!$B$2:$C$250,2)*($E127-$G126)-(IF(AX$3&gt;=$C127,IF(AX$3&lt;=$C127+$D127-1,VLOOKUP((AX$3-$C127+1)/$D127,Profile!$B$2:$C$250,2)*($E127-$G126),0),0)),0),0)</f>
        <v>0</v>
      </c>
      <c r="AZ127" s="148">
        <f>IF(AZ$3&gt;=$C127,IF(AZ$3&lt;=$C127+$D127-1,VLOOKUP((AZ$3-$C127+1)/$D127,Profile!$B$2:$C$250,2)*($E127-$G126)-(IF(AY$3&gt;=$C127,IF(AY$3&lt;=$C127+$D127-1,VLOOKUP((AY$3-$C127+1)/$D127,Profile!$B$2:$C$250,2)*($E127-$G126),0),0)),0),0)</f>
        <v>0</v>
      </c>
      <c r="BA127" s="148">
        <f>IF(BA$3&gt;=$C127,IF(BA$3&lt;=$C127+$D127-1,VLOOKUP((BA$3-$C127+1)/$D127,Profile!$B$2:$C$250,2)*($E127-$G126)-(IF(AZ$3&gt;=$C127,IF(AZ$3&lt;=$C127+$D127-1,VLOOKUP((AZ$3-$C127+1)/$D127,Profile!$B$2:$C$250,2)*($E127-$G126),0),0)),0),0)</f>
        <v>0</v>
      </c>
      <c r="BB127" s="148">
        <f>IF(BB$3&gt;=$C127,IF(BB$3&lt;=$C127+$D127-1,VLOOKUP((BB$3-$C127+1)/$D127,Profile!$B$2:$C$250,2)*($E127-$G126)-(IF(BA$3&gt;=$C127,IF(BA$3&lt;=$C127+$D127-1,VLOOKUP((BA$3-$C127+1)/$D127,Profile!$B$2:$C$250,2)*($E127-$G126),0),0)),0),0)</f>
        <v>0</v>
      </c>
      <c r="BC127" s="148">
        <f>IF(BC$3&gt;=$C127,IF(BC$3&lt;=$C127+$D127-1,VLOOKUP((BC$3-$C127+1)/$D127,Profile!$B$2:$C$250,2)*($E127-$G126)-(IF(BB$3&gt;=$C127,IF(BB$3&lt;=$C127+$D127-1,VLOOKUP((BB$3-$C127+1)/$D127,Profile!$B$2:$C$250,2)*($E127-$G126),0),0)),0),0)</f>
        <v>0</v>
      </c>
      <c r="BD127" s="148">
        <f>IF(BD$3&gt;=$C127,IF(BD$3&lt;=$C127+$D127-1,VLOOKUP((BD$3-$C127+1)/$D127,Profile!$B$2:$C$250,2)*($E127-$G126)-(IF(BC$3&gt;=$C127,IF(BC$3&lt;=$C127+$D127-1,VLOOKUP((BC$3-$C127+1)/$D127,Profile!$B$2:$C$250,2)*($E127-$G126),0),0)),0),0)</f>
        <v>0</v>
      </c>
      <c r="BE127" s="148">
        <f>IF(BE$3&gt;=$C127,IF(BE$3&lt;=$C127+$D127-1,VLOOKUP((BE$3-$C127+1)/$D127,Profile!$B$2:$C$250,2)*($E127-$G126)-(IF(BD$3&gt;=$C127,IF(BD$3&lt;=$C127+$D127-1,VLOOKUP((BD$3-$C127+1)/$D127,Profile!$B$2:$C$250,2)*($E127-$G126),0),0)),0),0)</f>
        <v>0</v>
      </c>
      <c r="BF127" s="148">
        <f>IF(BF$3&gt;=$C127,IF(BF$3&lt;=$C127+$D127-1,VLOOKUP((BF$3-$C127+1)/$D127,Profile!$B$2:$C$250,2)*($E127-$G126)-(IF(BE$3&gt;=$C127,IF(BE$3&lt;=$C127+$D127-1,VLOOKUP((BE$3-$C127+1)/$D127,Profile!$B$2:$C$250,2)*($E127-$G126),0),0)),0),0)</f>
        <v>0</v>
      </c>
      <c r="BG127" s="148">
        <f>IF(BG$3&gt;=$C127,IF(BG$3&lt;=$C127+$D127-1,VLOOKUP((BG$3-$C127+1)/$D127,Profile!$B$2:$C$250,2)*($E127-$G126)-(IF(BF$3&gt;=$C127,IF(BF$3&lt;=$C127+$D127-1,VLOOKUP((BF$3-$C127+1)/$D127,Profile!$B$2:$C$250,2)*($E127-$G126),0),0)),0),0)</f>
        <v>0</v>
      </c>
      <c r="BH127" s="148">
        <f>IF(BH$3&gt;=$C127,IF(BH$3&lt;=$C127+$D127-1,VLOOKUP((BH$3-$C127+1)/$D127,Profile!$B$2:$C$250,2)*($E127-$G126)-(IF(BG$3&gt;=$C127,IF(BG$3&lt;=$C127+$D127-1,VLOOKUP((BG$3-$C127+1)/$D127,Profile!$B$2:$C$250,2)*($E127-$G126),0),0)),0),0)</f>
        <v>0</v>
      </c>
      <c r="BI127" s="148">
        <f>IF(BI$3&gt;=$C127,IF(BI$3&lt;=$C127+$D127-1,VLOOKUP((BI$3-$C127+1)/$D127,Profile!$B$2:$C$250,2)*($E127-$G126)-(IF(BH$3&gt;=$C127,IF(BH$3&lt;=$C127+$D127-1,VLOOKUP((BH$3-$C127+1)/$D127,Profile!$B$2:$C$250,2)*($E127-$G126),0),0)),0),0)</f>
        <v>0</v>
      </c>
      <c r="BJ127" s="148">
        <f>IF(BJ$3&gt;=$C127,IF(BJ$3&lt;=$C127+$D127-1,VLOOKUP((BJ$3-$C127+1)/$D127,Profile!$B$2:$C$250,2)*($E127-$G126)-(IF(BI$3&gt;=$C127,IF(BI$3&lt;=$C127+$D127-1,VLOOKUP((BI$3-$C127+1)/$D127,Profile!$B$2:$C$250,2)*($E127-$G126),0),0)),0),0)</f>
        <v>0</v>
      </c>
      <c r="BK127" s="148">
        <f>IF(BK$3&gt;=$C127,IF(BK$3&lt;=$C127+$D127-1,VLOOKUP((BK$3-$C127+1)/$D127,Profile!$B$2:$C$250,2)*($E127-$G126)-(IF(BJ$3&gt;=$C127,IF(BJ$3&lt;=$C127+$D127-1,VLOOKUP((BJ$3-$C127+1)/$D127,Profile!$B$2:$C$250,2)*($E127-$G126),0),0)),0),0)</f>
        <v>0</v>
      </c>
      <c r="BL127" s="148">
        <f>IF(BL$3&gt;=$C127,IF(BL$3&lt;=$C127+$D127-1,VLOOKUP((BL$3-$C127+1)/$D127,Profile!$B$2:$C$250,2)*($E127-$G126)-(IF(BK$3&gt;=$C127,IF(BK$3&lt;=$C127+$D127-1,VLOOKUP((BK$3-$C127+1)/$D127,Profile!$B$2:$C$250,2)*($E127-$G126),0),0)),0),0)</f>
        <v>0</v>
      </c>
      <c r="BM127" s="148">
        <f>IF(BM$3&gt;=$C127,IF(BM$3&lt;=$C127+$D127-1,VLOOKUP((BM$3-$C127+1)/$D127,Profile!$B$2:$C$250,2)*($E127-$G126)-(IF(BL$3&gt;=$C127,IF(BL$3&lt;=$C127+$D127-1,VLOOKUP((BL$3-$C127+1)/$D127,Profile!$B$2:$C$250,2)*($E127-$G126),0),0)),0),0)</f>
        <v>0</v>
      </c>
      <c r="BN127" s="148">
        <f>IF(BN$3&gt;=$C127,IF(BN$3&lt;=$C127+$D127-1,VLOOKUP((BN$3-$C127+1)/$D127,Profile!$B$2:$C$250,2)*($E127-$G126)-(IF(BM$3&gt;=$C127,IF(BM$3&lt;=$C127+$D127-1,VLOOKUP((BM$3-$C127+1)/$D127,Profile!$B$2:$C$250,2)*($E127-$G126),0),0)),0),0)</f>
        <v>0</v>
      </c>
      <c r="BO127" s="148">
        <f>IF(BO$3&gt;=$C127,IF(BO$3&lt;=$C127+$D127-1,VLOOKUP((BO$3-$C127+1)/$D127,Profile!$B$2:$C$250,2)*($E127-$G126)-(IF(BN$3&gt;=$C127,IF(BN$3&lt;=$C127+$D127-1,VLOOKUP((BN$3-$C127+1)/$D127,Profile!$B$2:$C$250,2)*($E127-$G126),0),0)),0),0)</f>
        <v>0</v>
      </c>
      <c r="BP127" s="148">
        <f>IF(BP$3&gt;=$C127,IF(BP$3&lt;=$C127+$D127-1,VLOOKUP((BP$3-$C127+1)/$D127,Profile!$B$2:$C$250,2)*($E127-$G126)-(IF(BO$3&gt;=$C127,IF(BO$3&lt;=$C127+$D127-1,VLOOKUP((BO$3-$C127+1)/$D127,Profile!$B$2:$C$250,2)*($E127-$G126),0),0)),0),0)</f>
        <v>0</v>
      </c>
      <c r="BQ127" s="148">
        <f>IF(BQ$3&gt;=$C127,IF(BQ$3&lt;=$C127+$D127-1,VLOOKUP((BQ$3-$C127+1)/$D127,Profile!$B$2:$C$250,2)*($E127-$G126)-(IF(BP$3&gt;=$C127,IF(BP$3&lt;=$C127+$D127-1,VLOOKUP((BP$3-$C127+1)/$D127,Profile!$B$2:$C$250,2)*($E127-$G126),0),0)),0),0)</f>
        <v>0</v>
      </c>
      <c r="BR127" s="148">
        <f>IF(BR$3&gt;=$C127,IF(BR$3&lt;=$C127+$D127-1,VLOOKUP((BR$3-$C127+1)/$D127,Profile!$B$2:$C$250,2)*($E127-$G126)-(IF(BQ$3&gt;=$C127,IF(BQ$3&lt;=$C127+$D127-1,VLOOKUP((BQ$3-$C127+1)/$D127,Profile!$B$2:$C$250,2)*($E127-$G126),0),0)),0),0)</f>
        <v>0</v>
      </c>
      <c r="BS127" s="148">
        <f>IF(BS$3&gt;=$C127,IF(BS$3&lt;=$C127+$D127-1,VLOOKUP((BS$3-$C127+1)/$D127,Profile!$B$2:$C$250,2)*($E127-$G126)-(IF(BR$3&gt;=$C127,IF(BR$3&lt;=$C127+$D127-1,VLOOKUP((BR$3-$C127+1)/$D127,Profile!$B$2:$C$250,2)*($E127-$G126),0),0)),0),0)</f>
        <v>0</v>
      </c>
      <c r="BT127" s="148">
        <f>IF(BT$3&gt;=$C127,IF(BT$3&lt;=$C127+$D127-1,VLOOKUP((BT$3-$C127+1)/$D127,Profile!$B$2:$C$250,2)*($E127-$G126)-(IF(BS$3&gt;=$C127,IF(BS$3&lt;=$C127+$D127-1,VLOOKUP((BS$3-$C127+1)/$D127,Profile!$B$2:$C$250,2)*($E127-$G126),0),0)),0),0)</f>
        <v>0</v>
      </c>
    </row>
    <row r="128" spans="1:72" ht="10.15" customHeight="1">
      <c r="A128" s="131"/>
      <c r="B128" s="154"/>
      <c r="C128" s="131"/>
      <c r="D128" s="153"/>
      <c r="E128" s="149"/>
      <c r="F128" s="142" t="s">
        <v>31</v>
      </c>
      <c r="G128" s="148">
        <f>SUM(H128:GA128)</f>
        <v>0</v>
      </c>
      <c r="H128" s="148">
        <f t="shared" ref="H128:AM128" si="98">+H126+H127</f>
        <v>0</v>
      </c>
      <c r="I128" s="148">
        <f t="shared" si="98"/>
        <v>0</v>
      </c>
      <c r="J128" s="148">
        <f t="shared" si="98"/>
        <v>0</v>
      </c>
      <c r="K128" s="148">
        <f t="shared" si="98"/>
        <v>0</v>
      </c>
      <c r="L128" s="148">
        <f t="shared" si="98"/>
        <v>0</v>
      </c>
      <c r="M128" s="148">
        <f t="shared" si="98"/>
        <v>0</v>
      </c>
      <c r="N128" s="148">
        <f t="shared" si="98"/>
        <v>0</v>
      </c>
      <c r="O128" s="148">
        <f t="shared" si="98"/>
        <v>0</v>
      </c>
      <c r="P128" s="148">
        <f t="shared" si="98"/>
        <v>0</v>
      </c>
      <c r="Q128" s="148">
        <f t="shared" si="98"/>
        <v>0</v>
      </c>
      <c r="R128" s="148">
        <f t="shared" si="98"/>
        <v>0</v>
      </c>
      <c r="S128" s="148">
        <f t="shared" si="98"/>
        <v>0</v>
      </c>
      <c r="T128" s="148">
        <f t="shared" si="98"/>
        <v>0</v>
      </c>
      <c r="U128" s="148">
        <f t="shared" si="98"/>
        <v>0</v>
      </c>
      <c r="V128" s="148">
        <f t="shared" si="98"/>
        <v>0</v>
      </c>
      <c r="W128" s="148">
        <f t="shared" si="98"/>
        <v>0</v>
      </c>
      <c r="X128" s="148">
        <f t="shared" si="98"/>
        <v>0</v>
      </c>
      <c r="Y128" s="148">
        <f t="shared" si="98"/>
        <v>0</v>
      </c>
      <c r="Z128" s="148">
        <f t="shared" si="98"/>
        <v>0</v>
      </c>
      <c r="AA128" s="148">
        <f t="shared" si="98"/>
        <v>0</v>
      </c>
      <c r="AB128" s="148">
        <f t="shared" si="98"/>
        <v>0</v>
      </c>
      <c r="AC128" s="148">
        <f t="shared" si="98"/>
        <v>0</v>
      </c>
      <c r="AD128" s="148">
        <f t="shared" si="98"/>
        <v>0</v>
      </c>
      <c r="AE128" s="148">
        <f t="shared" si="98"/>
        <v>0</v>
      </c>
      <c r="AF128" s="148">
        <f t="shared" si="98"/>
        <v>0</v>
      </c>
      <c r="AG128" s="148">
        <f t="shared" si="98"/>
        <v>0</v>
      </c>
      <c r="AH128" s="148">
        <f t="shared" si="98"/>
        <v>0</v>
      </c>
      <c r="AI128" s="148">
        <f t="shared" si="98"/>
        <v>0</v>
      </c>
      <c r="AJ128" s="148">
        <f t="shared" si="98"/>
        <v>0</v>
      </c>
      <c r="AK128" s="148">
        <f t="shared" si="98"/>
        <v>0</v>
      </c>
      <c r="AL128" s="148">
        <f t="shared" si="98"/>
        <v>0</v>
      </c>
      <c r="AM128" s="148">
        <f t="shared" si="98"/>
        <v>0</v>
      </c>
      <c r="AN128" s="148">
        <f t="shared" ref="AN128:BS128" si="99">+AN126+AN127</f>
        <v>0</v>
      </c>
      <c r="AO128" s="148">
        <f t="shared" si="99"/>
        <v>0</v>
      </c>
      <c r="AP128" s="148">
        <f t="shared" si="99"/>
        <v>0</v>
      </c>
      <c r="AQ128" s="148">
        <f t="shared" si="99"/>
        <v>0</v>
      </c>
      <c r="AR128" s="148">
        <f t="shared" si="99"/>
        <v>0</v>
      </c>
      <c r="AS128" s="148">
        <f t="shared" si="99"/>
        <v>0</v>
      </c>
      <c r="AT128" s="148">
        <f t="shared" si="99"/>
        <v>0</v>
      </c>
      <c r="AU128" s="148">
        <f t="shared" si="99"/>
        <v>0</v>
      </c>
      <c r="AV128" s="148">
        <f t="shared" si="99"/>
        <v>0</v>
      </c>
      <c r="AW128" s="148">
        <f t="shared" si="99"/>
        <v>0</v>
      </c>
      <c r="AX128" s="148">
        <f t="shared" si="99"/>
        <v>0</v>
      </c>
      <c r="AY128" s="148">
        <f t="shared" si="99"/>
        <v>0</v>
      </c>
      <c r="AZ128" s="148">
        <f t="shared" si="99"/>
        <v>0</v>
      </c>
      <c r="BA128" s="148">
        <f t="shared" si="99"/>
        <v>0</v>
      </c>
      <c r="BB128" s="148">
        <f t="shared" si="99"/>
        <v>0</v>
      </c>
      <c r="BC128" s="148">
        <f t="shared" si="99"/>
        <v>0</v>
      </c>
      <c r="BD128" s="148">
        <f t="shared" si="99"/>
        <v>0</v>
      </c>
      <c r="BE128" s="148">
        <f t="shared" si="99"/>
        <v>0</v>
      </c>
      <c r="BF128" s="148">
        <f t="shared" si="99"/>
        <v>0</v>
      </c>
      <c r="BG128" s="148">
        <f t="shared" si="99"/>
        <v>0</v>
      </c>
      <c r="BH128" s="148">
        <f t="shared" si="99"/>
        <v>0</v>
      </c>
      <c r="BI128" s="148">
        <f t="shared" si="99"/>
        <v>0</v>
      </c>
      <c r="BJ128" s="148">
        <f t="shared" si="99"/>
        <v>0</v>
      </c>
      <c r="BK128" s="148">
        <f t="shared" si="99"/>
        <v>0</v>
      </c>
      <c r="BL128" s="148">
        <f t="shared" si="99"/>
        <v>0</v>
      </c>
      <c r="BM128" s="148">
        <f t="shared" si="99"/>
        <v>0</v>
      </c>
      <c r="BN128" s="148">
        <f t="shared" si="99"/>
        <v>0</v>
      </c>
      <c r="BO128" s="148">
        <f t="shared" si="99"/>
        <v>0</v>
      </c>
      <c r="BP128" s="148">
        <f t="shared" si="99"/>
        <v>0</v>
      </c>
      <c r="BQ128" s="148">
        <f t="shared" si="99"/>
        <v>0</v>
      </c>
      <c r="BR128" s="148">
        <f t="shared" si="99"/>
        <v>0</v>
      </c>
      <c r="BS128" s="148">
        <f t="shared" si="99"/>
        <v>0</v>
      </c>
      <c r="BT128" s="148">
        <f>+BT126+BT127</f>
        <v>0</v>
      </c>
    </row>
    <row r="129" spans="1:72" ht="10.15" customHeight="1">
      <c r="A129" s="131"/>
      <c r="B129" s="154"/>
      <c r="C129" s="131"/>
      <c r="D129" s="149"/>
      <c r="F129" s="142" t="s">
        <v>36</v>
      </c>
      <c r="G129" s="148"/>
      <c r="H129" s="148">
        <f>+H128</f>
        <v>0</v>
      </c>
      <c r="I129" s="148">
        <f t="shared" ref="I129:AN129" si="100">+I128+H129</f>
        <v>0</v>
      </c>
      <c r="J129" s="148">
        <f t="shared" si="100"/>
        <v>0</v>
      </c>
      <c r="K129" s="148">
        <f t="shared" si="100"/>
        <v>0</v>
      </c>
      <c r="L129" s="148">
        <f t="shared" si="100"/>
        <v>0</v>
      </c>
      <c r="M129" s="148">
        <f t="shared" si="100"/>
        <v>0</v>
      </c>
      <c r="N129" s="148">
        <f t="shared" si="100"/>
        <v>0</v>
      </c>
      <c r="O129" s="148">
        <f t="shared" si="100"/>
        <v>0</v>
      </c>
      <c r="P129" s="148">
        <f t="shared" si="100"/>
        <v>0</v>
      </c>
      <c r="Q129" s="148">
        <f t="shared" si="100"/>
        <v>0</v>
      </c>
      <c r="R129" s="148">
        <f t="shared" si="100"/>
        <v>0</v>
      </c>
      <c r="S129" s="148">
        <f t="shared" si="100"/>
        <v>0</v>
      </c>
      <c r="T129" s="148">
        <f t="shared" si="100"/>
        <v>0</v>
      </c>
      <c r="U129" s="148">
        <f t="shared" si="100"/>
        <v>0</v>
      </c>
      <c r="V129" s="148">
        <f t="shared" si="100"/>
        <v>0</v>
      </c>
      <c r="W129" s="148">
        <f t="shared" si="100"/>
        <v>0</v>
      </c>
      <c r="X129" s="148">
        <f t="shared" si="100"/>
        <v>0</v>
      </c>
      <c r="Y129" s="148">
        <f t="shared" si="100"/>
        <v>0</v>
      </c>
      <c r="Z129" s="148">
        <f t="shared" si="100"/>
        <v>0</v>
      </c>
      <c r="AA129" s="148">
        <f t="shared" si="100"/>
        <v>0</v>
      </c>
      <c r="AB129" s="148">
        <f t="shared" si="100"/>
        <v>0</v>
      </c>
      <c r="AC129" s="148">
        <f t="shared" si="100"/>
        <v>0</v>
      </c>
      <c r="AD129" s="148">
        <f t="shared" si="100"/>
        <v>0</v>
      </c>
      <c r="AE129" s="148">
        <f t="shared" si="100"/>
        <v>0</v>
      </c>
      <c r="AF129" s="148">
        <f t="shared" si="100"/>
        <v>0</v>
      </c>
      <c r="AG129" s="148">
        <f t="shared" si="100"/>
        <v>0</v>
      </c>
      <c r="AH129" s="148">
        <f t="shared" si="100"/>
        <v>0</v>
      </c>
      <c r="AI129" s="148">
        <f t="shared" si="100"/>
        <v>0</v>
      </c>
      <c r="AJ129" s="148">
        <f t="shared" si="100"/>
        <v>0</v>
      </c>
      <c r="AK129" s="148">
        <f t="shared" si="100"/>
        <v>0</v>
      </c>
      <c r="AL129" s="148">
        <f t="shared" si="100"/>
        <v>0</v>
      </c>
      <c r="AM129" s="148">
        <f t="shared" si="100"/>
        <v>0</v>
      </c>
      <c r="AN129" s="148">
        <f t="shared" si="100"/>
        <v>0</v>
      </c>
      <c r="AO129" s="148">
        <f t="shared" ref="AO129:BT129" si="101">+AO128+AN129</f>
        <v>0</v>
      </c>
      <c r="AP129" s="148">
        <f t="shared" si="101"/>
        <v>0</v>
      </c>
      <c r="AQ129" s="148">
        <f t="shared" si="101"/>
        <v>0</v>
      </c>
      <c r="AR129" s="148">
        <f t="shared" si="101"/>
        <v>0</v>
      </c>
      <c r="AS129" s="148">
        <f t="shared" si="101"/>
        <v>0</v>
      </c>
      <c r="AT129" s="148">
        <f t="shared" si="101"/>
        <v>0</v>
      </c>
      <c r="AU129" s="148">
        <f t="shared" si="101"/>
        <v>0</v>
      </c>
      <c r="AV129" s="148">
        <f t="shared" si="101"/>
        <v>0</v>
      </c>
      <c r="AW129" s="148">
        <f t="shared" si="101"/>
        <v>0</v>
      </c>
      <c r="AX129" s="148">
        <f t="shared" si="101"/>
        <v>0</v>
      </c>
      <c r="AY129" s="148">
        <f t="shared" si="101"/>
        <v>0</v>
      </c>
      <c r="AZ129" s="148">
        <f t="shared" si="101"/>
        <v>0</v>
      </c>
      <c r="BA129" s="148">
        <f t="shared" si="101"/>
        <v>0</v>
      </c>
      <c r="BB129" s="148">
        <f t="shared" si="101"/>
        <v>0</v>
      </c>
      <c r="BC129" s="148">
        <f t="shared" si="101"/>
        <v>0</v>
      </c>
      <c r="BD129" s="148">
        <f t="shared" si="101"/>
        <v>0</v>
      </c>
      <c r="BE129" s="148">
        <f t="shared" si="101"/>
        <v>0</v>
      </c>
      <c r="BF129" s="148">
        <f t="shared" si="101"/>
        <v>0</v>
      </c>
      <c r="BG129" s="148">
        <f t="shared" si="101"/>
        <v>0</v>
      </c>
      <c r="BH129" s="148">
        <f t="shared" si="101"/>
        <v>0</v>
      </c>
      <c r="BI129" s="148">
        <f t="shared" si="101"/>
        <v>0</v>
      </c>
      <c r="BJ129" s="148">
        <f t="shared" si="101"/>
        <v>0</v>
      </c>
      <c r="BK129" s="148">
        <f t="shared" si="101"/>
        <v>0</v>
      </c>
      <c r="BL129" s="148">
        <f t="shared" si="101"/>
        <v>0</v>
      </c>
      <c r="BM129" s="148">
        <f t="shared" si="101"/>
        <v>0</v>
      </c>
      <c r="BN129" s="148">
        <f t="shared" si="101"/>
        <v>0</v>
      </c>
      <c r="BO129" s="148">
        <f t="shared" si="101"/>
        <v>0</v>
      </c>
      <c r="BP129" s="148">
        <f t="shared" si="101"/>
        <v>0</v>
      </c>
      <c r="BQ129" s="148">
        <f t="shared" si="101"/>
        <v>0</v>
      </c>
      <c r="BR129" s="148">
        <f t="shared" si="101"/>
        <v>0</v>
      </c>
      <c r="BS129" s="148">
        <f t="shared" si="101"/>
        <v>0</v>
      </c>
      <c r="BT129" s="148">
        <f t="shared" si="101"/>
        <v>0</v>
      </c>
    </row>
    <row r="130" spans="1:72" ht="1.9" customHeight="1">
      <c r="A130" s="131"/>
      <c r="B130" s="154"/>
      <c r="C130" s="131"/>
      <c r="E130" s="149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</row>
    <row r="131" spans="1:72" ht="10.15" customHeight="1">
      <c r="A131" s="131">
        <v>26</v>
      </c>
      <c r="B131" s="155" t="s">
        <v>61</v>
      </c>
      <c r="C131" s="131"/>
      <c r="E131" s="149"/>
      <c r="F131" s="156" t="s">
        <v>34</v>
      </c>
      <c r="G131" s="148">
        <f>SUM(H131:GA131)</f>
        <v>0</v>
      </c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>
        <v>0</v>
      </c>
      <c r="AH131" s="157">
        <v>0</v>
      </c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</row>
    <row r="132" spans="1:72" ht="10.15" customHeight="1">
      <c r="A132" s="131"/>
      <c r="B132" s="154"/>
      <c r="C132" s="150"/>
      <c r="D132" s="151"/>
      <c r="E132" s="152"/>
      <c r="F132" s="142" t="s">
        <v>35</v>
      </c>
      <c r="G132" s="148">
        <f>SUM(H132:GA132)</f>
        <v>0</v>
      </c>
      <c r="H132" s="148">
        <f>IF(H$3&gt;=$C132,IF(H$3&lt;=$C132+$D132-1,VLOOKUP((H$3-$C132+1)/$D132,Profile!$B$2:$C$250,2)*($E132-$G131)-(IF(G$3&gt;=$C132,IF(G$3&lt;=$C132+$D132-1,VLOOKUP((G$3-$C132+1)/$D132,Profile!$B$2:$C$250,2)*($E132-$G131),0),0)),0),0)</f>
        <v>0</v>
      </c>
      <c r="I132" s="148">
        <f>IF(I$3&gt;=$C132,IF(I$3&lt;=$C132+$D132-1,VLOOKUP((I$3-$C132+1)/$D132,Profile!$B$2:$C$250,2)*($E132-$G131)-(IF(H$3&gt;=$C132,IF(H$3&lt;=$C132+$D132-1,VLOOKUP((H$3-$C132+1)/$D132,Profile!$B$2:$C$250,2)*($E132-$G131),0),0)),0),0)</f>
        <v>0</v>
      </c>
      <c r="J132" s="148">
        <f>IF(J$3&gt;=$C132,IF(J$3&lt;=$C132+$D132-1,VLOOKUP((J$3-$C132+1)/$D132,Profile!$B$2:$C$250,2)*($E132-$G131)-(IF(I$3&gt;=$C132,IF(I$3&lt;=$C132+$D132-1,VLOOKUP((I$3-$C132+1)/$D132,Profile!$B$2:$C$250,2)*($E132-$G131),0),0)),0),0)</f>
        <v>0</v>
      </c>
      <c r="K132" s="148">
        <f>IF(K$3&gt;=$C132,IF(K$3&lt;=$C132+$D132-1,VLOOKUP((K$3-$C132+1)/$D132,Profile!$B$2:$C$250,2)*($E132-$G131)-(IF(J$3&gt;=$C132,IF(J$3&lt;=$C132+$D132-1,VLOOKUP((J$3-$C132+1)/$D132,Profile!$B$2:$C$250,2)*($E132-$G131),0),0)),0),0)</f>
        <v>0</v>
      </c>
      <c r="L132" s="148">
        <f>IF(L$3&gt;=$C132,IF(L$3&lt;=$C132+$D132-1,VLOOKUP((L$3-$C132+1)/$D132,Profile!$B$2:$C$250,2)*($E132-$G131)-(IF(K$3&gt;=$C132,IF(K$3&lt;=$C132+$D132-1,VLOOKUP((K$3-$C132+1)/$D132,Profile!$B$2:$C$250,2)*($E132-$G131),0),0)),0),0)</f>
        <v>0</v>
      </c>
      <c r="M132" s="148">
        <f>IF(M$3&gt;=$C132,IF(M$3&lt;=$C132+$D132-1,VLOOKUP((M$3-$C132+1)/$D132,Profile!$B$2:$C$250,2)*($E132-$G131)-(IF(L$3&gt;=$C132,IF(L$3&lt;=$C132+$D132-1,VLOOKUP((L$3-$C132+1)/$D132,Profile!$B$2:$C$250,2)*($E132-$G131),0),0)),0),0)</f>
        <v>0</v>
      </c>
      <c r="N132" s="148">
        <f>IF(N$3&gt;=$C132,IF(N$3&lt;=$C132+$D132-1,VLOOKUP((N$3-$C132+1)/$D132,Profile!$B$2:$C$250,2)*($E132-$G131)-(IF(M$3&gt;=$C132,IF(M$3&lt;=$C132+$D132-1,VLOOKUP((M$3-$C132+1)/$D132,Profile!$B$2:$C$250,2)*($E132-$G131),0),0)),0),0)</f>
        <v>0</v>
      </c>
      <c r="O132" s="148">
        <f>IF(O$3&gt;=$C132,IF(O$3&lt;=$C132+$D132-1,VLOOKUP((O$3-$C132+1)/$D132,Profile!$B$2:$C$250,2)*($E132-$G131)-(IF(N$3&gt;=$C132,IF(N$3&lt;=$C132+$D132-1,VLOOKUP((N$3-$C132+1)/$D132,Profile!$B$2:$C$250,2)*($E132-$G131),0),0)),0),0)</f>
        <v>0</v>
      </c>
      <c r="P132" s="148">
        <f>IF(P$3&gt;=$C132,IF(P$3&lt;=$C132+$D132-1,VLOOKUP((P$3-$C132+1)/$D132,Profile!$B$2:$C$250,2)*($E132-$G131)-(IF(O$3&gt;=$C132,IF(O$3&lt;=$C132+$D132-1,VLOOKUP((O$3-$C132+1)/$D132,Profile!$B$2:$C$250,2)*($E132-$G131),0),0)),0),0)</f>
        <v>0</v>
      </c>
      <c r="Q132" s="148">
        <f>IF(Q$3&gt;=$C132,IF(Q$3&lt;=$C132+$D132-1,VLOOKUP((Q$3-$C132+1)/$D132,Profile!$B$2:$C$250,2)*($E132-$G131)-(IF(P$3&gt;=$C132,IF(P$3&lt;=$C132+$D132-1,VLOOKUP((P$3-$C132+1)/$D132,Profile!$B$2:$C$250,2)*($E132-$G131),0),0)),0),0)</f>
        <v>0</v>
      </c>
      <c r="R132" s="148">
        <f>IF(R$3&gt;=$C132,IF(R$3&lt;=$C132+$D132-1,VLOOKUP((R$3-$C132+1)/$D132,Profile!$B$2:$C$250,2)*($E132-$G131)-(IF(Q$3&gt;=$C132,IF(Q$3&lt;=$C132+$D132-1,VLOOKUP((Q$3-$C132+1)/$D132,Profile!$B$2:$C$250,2)*($E132-$G131),0),0)),0),0)</f>
        <v>0</v>
      </c>
      <c r="S132" s="148">
        <f>IF(S$3&gt;=$C132,IF(S$3&lt;=$C132+$D132-1,VLOOKUP((S$3-$C132+1)/$D132,Profile!$B$2:$C$250,2)*($E132-$G131)-(IF(R$3&gt;=$C132,IF(R$3&lt;=$C132+$D132-1,VLOOKUP((R$3-$C132+1)/$D132,Profile!$B$2:$C$250,2)*($E132-$G131),0),0)),0),0)</f>
        <v>0</v>
      </c>
      <c r="T132" s="148">
        <f>IF(T$3&gt;=$C132,IF(T$3&lt;=$C132+$D132-1,VLOOKUP((T$3-$C132+1)/$D132,Profile!$B$2:$C$250,2)*($E132-$G131)-(IF(S$3&gt;=$C132,IF(S$3&lt;=$C132+$D132-1,VLOOKUP((S$3-$C132+1)/$D132,Profile!$B$2:$C$250,2)*($E132-$G131),0),0)),0),0)</f>
        <v>0</v>
      </c>
      <c r="U132" s="148">
        <f>IF(U$3&gt;=$C132,IF(U$3&lt;=$C132+$D132-1,VLOOKUP((U$3-$C132+1)/$D132,Profile!$B$2:$C$250,2)*($E132-$G131)-(IF(T$3&gt;=$C132,IF(T$3&lt;=$C132+$D132-1,VLOOKUP((T$3-$C132+1)/$D132,Profile!$B$2:$C$250,2)*($E132-$G131),0),0)),0),0)</f>
        <v>0</v>
      </c>
      <c r="V132" s="148">
        <f>IF(V$3&gt;=$C132,IF(V$3&lt;=$C132+$D132-1,VLOOKUP((V$3-$C132+1)/$D132,Profile!$B$2:$C$250,2)*($E132-$G131)-(IF(U$3&gt;=$C132,IF(U$3&lt;=$C132+$D132-1,VLOOKUP((U$3-$C132+1)/$D132,Profile!$B$2:$C$250,2)*($E132-$G131),0),0)),0),0)</f>
        <v>0</v>
      </c>
      <c r="W132" s="148">
        <f>IF(W$3&gt;=$C132,IF(W$3&lt;=$C132+$D132-1,VLOOKUP((W$3-$C132+1)/$D132,Profile!$B$2:$C$250,2)*($E132-$G131)-(IF(V$3&gt;=$C132,IF(V$3&lt;=$C132+$D132-1,VLOOKUP((V$3-$C132+1)/$D132,Profile!$B$2:$C$250,2)*($E132-$G131),0),0)),0),0)</f>
        <v>0</v>
      </c>
      <c r="X132" s="148">
        <f>IF(X$3&gt;=$C132,IF(X$3&lt;=$C132+$D132-1,VLOOKUP((X$3-$C132+1)/$D132,Profile!$B$2:$C$250,2)*($E132-$G131)-(IF(W$3&gt;=$C132,IF(W$3&lt;=$C132+$D132-1,VLOOKUP((W$3-$C132+1)/$D132,Profile!$B$2:$C$250,2)*($E132-$G131),0),0)),0),0)</f>
        <v>0</v>
      </c>
      <c r="Y132" s="148">
        <f>IF(Y$3&gt;=$C132,IF(Y$3&lt;=$C132+$D132-1,VLOOKUP((Y$3-$C132+1)/$D132,Profile!$B$2:$C$250,2)*($E132-$G131)-(IF(X$3&gt;=$C132,IF(X$3&lt;=$C132+$D132-1,VLOOKUP((X$3-$C132+1)/$D132,Profile!$B$2:$C$250,2)*($E132-$G131),0),0)),0),0)</f>
        <v>0</v>
      </c>
      <c r="Z132" s="148">
        <f>IF(Z$3&gt;=$C132,IF(Z$3&lt;=$C132+$D132-1,VLOOKUP((Z$3-$C132+1)/$D132,Profile!$B$2:$C$250,2)*($E132-$G131)-(IF(Y$3&gt;=$C132,IF(Y$3&lt;=$C132+$D132-1,VLOOKUP((Y$3-$C132+1)/$D132,Profile!$B$2:$C$250,2)*($E132-$G131),0),0)),0),0)</f>
        <v>0</v>
      </c>
      <c r="AA132" s="148">
        <f>IF(AA$3&gt;=$C132,IF(AA$3&lt;=$C132+$D132-1,VLOOKUP((AA$3-$C132+1)/$D132,Profile!$B$2:$C$250,2)*($E132-$G131)-(IF(Z$3&gt;=$C132,IF(Z$3&lt;=$C132+$D132-1,VLOOKUP((Z$3-$C132+1)/$D132,Profile!$B$2:$C$250,2)*($E132-$G131),0),0)),0),0)</f>
        <v>0</v>
      </c>
      <c r="AB132" s="148">
        <f>IF(AB$3&gt;=$C132,IF(AB$3&lt;=$C132+$D132-1,VLOOKUP((AB$3-$C132+1)/$D132,Profile!$B$2:$C$250,2)*($E132-$G131)-(IF(AA$3&gt;=$C132,IF(AA$3&lt;=$C132+$D132-1,VLOOKUP((AA$3-$C132+1)/$D132,Profile!$B$2:$C$250,2)*($E132-$G131),0),0)),0),0)</f>
        <v>0</v>
      </c>
      <c r="AC132" s="148">
        <f>IF(AC$3&gt;=$C132,IF(AC$3&lt;=$C132+$D132-1,VLOOKUP((AC$3-$C132+1)/$D132,Profile!$B$2:$C$250,2)*($E132-$G131)-(IF(AB$3&gt;=$C132,IF(AB$3&lt;=$C132+$D132-1,VLOOKUP((AB$3-$C132+1)/$D132,Profile!$B$2:$C$250,2)*($E132-$G131),0),0)),0),0)</f>
        <v>0</v>
      </c>
      <c r="AD132" s="148">
        <f>IF(AD$3&gt;=$C132,IF(AD$3&lt;=$C132+$D132-1,VLOOKUP((AD$3-$C132+1)/$D132,Profile!$B$2:$C$250,2)*($E132-$G131)-(IF(AC$3&gt;=$C132,IF(AC$3&lt;=$C132+$D132-1,VLOOKUP((AC$3-$C132+1)/$D132,Profile!$B$2:$C$250,2)*($E132-$G131),0),0)),0),0)</f>
        <v>0</v>
      </c>
      <c r="AE132" s="148">
        <f>IF(AE$3&gt;=$C132,IF(AE$3&lt;=$C132+$D132-1,VLOOKUP((AE$3-$C132+1)/$D132,Profile!$B$2:$C$250,2)*($E132-$G131)-(IF(AD$3&gt;=$C132,IF(AD$3&lt;=$C132+$D132-1,VLOOKUP((AD$3-$C132+1)/$D132,Profile!$B$2:$C$250,2)*($E132-$G131),0),0)),0),0)</f>
        <v>0</v>
      </c>
      <c r="AF132" s="148">
        <f>IF(AF$3&gt;=$C132,IF(AF$3&lt;=$C132+$D132-1,VLOOKUP((AF$3-$C132+1)/$D132,Profile!$B$2:$C$250,2)*($E132-$G131)-(IF(AE$3&gt;=$C132,IF(AE$3&lt;=$C132+$D132-1,VLOOKUP((AE$3-$C132+1)/$D132,Profile!$B$2:$C$250,2)*($E132-$G131),0),0)),0),0)</f>
        <v>0</v>
      </c>
      <c r="AG132" s="148">
        <f>IF(AG$3&gt;=$C132,IF(AG$3&lt;=$C132+$D132-1,VLOOKUP((AG$3-$C132+1)/$D132,Profile!$B$2:$C$250,2)*($E132-$G131)-(IF(AF$3&gt;=$C132,IF(AF$3&lt;=$C132+$D132-1,VLOOKUP((AF$3-$C132+1)/$D132,Profile!$B$2:$C$250,2)*($E132-$G131),0),0)),0),0)</f>
        <v>0</v>
      </c>
      <c r="AH132" s="148">
        <f>IF(AH$3&gt;=$C132,IF(AH$3&lt;=$C132+$D132-1,VLOOKUP((AH$3-$C132+1)/$D132,Profile!$B$2:$C$250,2)*($E132-$G131)-(IF(AG$3&gt;=$C132,IF(AG$3&lt;=$C132+$D132-1,VLOOKUP((AG$3-$C132+1)/$D132,Profile!$B$2:$C$250,2)*($E132-$G131),0),0)),0),0)</f>
        <v>0</v>
      </c>
      <c r="AI132" s="148">
        <f>IF(AI$3&gt;=$C132,IF(AI$3&lt;=$C132+$D132-1,VLOOKUP((AI$3-$C132+1)/$D132,Profile!$B$2:$C$250,2)*($E132-$G131)-(IF(AH$3&gt;=$C132,IF(AH$3&lt;=$C132+$D132-1,VLOOKUP((AH$3-$C132+1)/$D132,Profile!$B$2:$C$250,2)*($E132-$G131),0),0)),0),0)</f>
        <v>0</v>
      </c>
      <c r="AJ132" s="148">
        <f>IF(AJ$3&gt;=$C132,IF(AJ$3&lt;=$C132+$D132-1,VLOOKUP((AJ$3-$C132+1)/$D132,Profile!$B$2:$C$250,2)*($E132-$G131)-(IF(AI$3&gt;=$C132,IF(AI$3&lt;=$C132+$D132-1,VLOOKUP((AI$3-$C132+1)/$D132,Profile!$B$2:$C$250,2)*($E132-$G131),0),0)),0),0)</f>
        <v>0</v>
      </c>
      <c r="AK132" s="148">
        <f>IF(AK$3&gt;=$C132,IF(AK$3&lt;=$C132+$D132-1,VLOOKUP((AK$3-$C132+1)/$D132,Profile!$B$2:$C$250,2)*($E132-$G131)-(IF(AJ$3&gt;=$C132,IF(AJ$3&lt;=$C132+$D132-1,VLOOKUP((AJ$3-$C132+1)/$D132,Profile!$B$2:$C$250,2)*($E132-$G131),0),0)),0),0)</f>
        <v>0</v>
      </c>
      <c r="AL132" s="148">
        <f>IF(AL$3&gt;=$C132,IF(AL$3&lt;=$C132+$D132-1,VLOOKUP((AL$3-$C132+1)/$D132,Profile!$B$2:$C$250,2)*($E132-$G131)-(IF(AK$3&gt;=$C132,IF(AK$3&lt;=$C132+$D132-1,VLOOKUP((AK$3-$C132+1)/$D132,Profile!$B$2:$C$250,2)*($E132-$G131),0),0)),0),0)</f>
        <v>0</v>
      </c>
      <c r="AM132" s="148">
        <f>IF(AM$3&gt;=$C132,IF(AM$3&lt;=$C132+$D132-1,VLOOKUP((AM$3-$C132+1)/$D132,Profile!$B$2:$C$250,2)*($E132-$G131)-(IF(AL$3&gt;=$C132,IF(AL$3&lt;=$C132+$D132-1,VLOOKUP((AL$3-$C132+1)/$D132,Profile!$B$2:$C$250,2)*($E132-$G131),0),0)),0),0)</f>
        <v>0</v>
      </c>
      <c r="AN132" s="148">
        <f>IF(AN$3&gt;=$C132,IF(AN$3&lt;=$C132+$D132-1,VLOOKUP((AN$3-$C132+1)/$D132,Profile!$B$2:$C$250,2)*($E132-$G131)-(IF(AM$3&gt;=$C132,IF(AM$3&lt;=$C132+$D132-1,VLOOKUP((AM$3-$C132+1)/$D132,Profile!$B$2:$C$250,2)*($E132-$G131),0),0)),0),0)</f>
        <v>0</v>
      </c>
      <c r="AO132" s="148">
        <f>IF(AO$3&gt;=$C132,IF(AO$3&lt;=$C132+$D132-1,VLOOKUP((AO$3-$C132+1)/$D132,Profile!$B$2:$C$250,2)*($E132-$G131)-(IF(AN$3&gt;=$C132,IF(AN$3&lt;=$C132+$D132-1,VLOOKUP((AN$3-$C132+1)/$D132,Profile!$B$2:$C$250,2)*($E132-$G131),0),0)),0),0)</f>
        <v>0</v>
      </c>
      <c r="AP132" s="148">
        <f>IF(AP$3&gt;=$C132,IF(AP$3&lt;=$C132+$D132-1,VLOOKUP((AP$3-$C132+1)/$D132,Profile!$B$2:$C$250,2)*($E132-$G131)-(IF(AO$3&gt;=$C132,IF(AO$3&lt;=$C132+$D132-1,VLOOKUP((AO$3-$C132+1)/$D132,Profile!$B$2:$C$250,2)*($E132-$G131),0),0)),0),0)</f>
        <v>0</v>
      </c>
      <c r="AQ132" s="148">
        <f>IF(AQ$3&gt;=$C132,IF(AQ$3&lt;=$C132+$D132-1,VLOOKUP((AQ$3-$C132+1)/$D132,Profile!$B$2:$C$250,2)*($E132-$G131)-(IF(AP$3&gt;=$C132,IF(AP$3&lt;=$C132+$D132-1,VLOOKUP((AP$3-$C132+1)/$D132,Profile!$B$2:$C$250,2)*($E132-$G131),0),0)),0),0)</f>
        <v>0</v>
      </c>
      <c r="AR132" s="148">
        <f>IF(AR$3&gt;=$C132,IF(AR$3&lt;=$C132+$D132-1,VLOOKUP((AR$3-$C132+1)/$D132,Profile!$B$2:$C$250,2)*($E132-$G131)-(IF(AQ$3&gt;=$C132,IF(AQ$3&lt;=$C132+$D132-1,VLOOKUP((AQ$3-$C132+1)/$D132,Profile!$B$2:$C$250,2)*($E132-$G131),0),0)),0),0)</f>
        <v>0</v>
      </c>
      <c r="AS132" s="148">
        <f>IF(AS$3&gt;=$C132,IF(AS$3&lt;=$C132+$D132-1,VLOOKUP((AS$3-$C132+1)/$D132,Profile!$B$2:$C$250,2)*($E132-$G131)-(IF(AR$3&gt;=$C132,IF(AR$3&lt;=$C132+$D132-1,VLOOKUP((AR$3-$C132+1)/$D132,Profile!$B$2:$C$250,2)*($E132-$G131),0),0)),0),0)</f>
        <v>0</v>
      </c>
      <c r="AT132" s="148">
        <f>IF(AT$3&gt;=$C132,IF(AT$3&lt;=$C132+$D132-1,VLOOKUP((AT$3-$C132+1)/$D132,Profile!$B$2:$C$250,2)*($E132-$G131)-(IF(AS$3&gt;=$C132,IF(AS$3&lt;=$C132+$D132-1,VLOOKUP((AS$3-$C132+1)/$D132,Profile!$B$2:$C$250,2)*($E132-$G131),0),0)),0),0)</f>
        <v>0</v>
      </c>
      <c r="AU132" s="148">
        <f>IF(AU$3&gt;=$C132,IF(AU$3&lt;=$C132+$D132-1,VLOOKUP((AU$3-$C132+1)/$D132,Profile!$B$2:$C$250,2)*($E132-$G131)-(IF(AT$3&gt;=$C132,IF(AT$3&lt;=$C132+$D132-1,VLOOKUP((AT$3-$C132+1)/$D132,Profile!$B$2:$C$250,2)*($E132-$G131),0),0)),0),0)</f>
        <v>0</v>
      </c>
      <c r="AV132" s="148">
        <f>IF(AV$3&gt;=$C132,IF(AV$3&lt;=$C132+$D132-1,VLOOKUP((AV$3-$C132+1)/$D132,Profile!$B$2:$C$250,2)*($E132-$G131)-(IF(AU$3&gt;=$C132,IF(AU$3&lt;=$C132+$D132-1,VLOOKUP((AU$3-$C132+1)/$D132,Profile!$B$2:$C$250,2)*($E132-$G131),0),0)),0),0)</f>
        <v>0</v>
      </c>
      <c r="AW132" s="148">
        <f>IF(AW$3&gt;=$C132,IF(AW$3&lt;=$C132+$D132-1,VLOOKUP((AW$3-$C132+1)/$D132,Profile!$B$2:$C$250,2)*($E132-$G131)-(IF(AV$3&gt;=$C132,IF(AV$3&lt;=$C132+$D132-1,VLOOKUP((AV$3-$C132+1)/$D132,Profile!$B$2:$C$250,2)*($E132-$G131),0),0)),0),0)</f>
        <v>0</v>
      </c>
      <c r="AX132" s="148">
        <f>IF(AX$3&gt;=$C132,IF(AX$3&lt;=$C132+$D132-1,VLOOKUP((AX$3-$C132+1)/$D132,Profile!$B$2:$C$250,2)*($E132-$G131)-(IF(AW$3&gt;=$C132,IF(AW$3&lt;=$C132+$D132-1,VLOOKUP((AW$3-$C132+1)/$D132,Profile!$B$2:$C$250,2)*($E132-$G131),0),0)),0),0)</f>
        <v>0</v>
      </c>
      <c r="AY132" s="148">
        <f>IF(AY$3&gt;=$C132,IF(AY$3&lt;=$C132+$D132-1,VLOOKUP((AY$3-$C132+1)/$D132,Profile!$B$2:$C$250,2)*($E132-$G131)-(IF(AX$3&gt;=$C132,IF(AX$3&lt;=$C132+$D132-1,VLOOKUP((AX$3-$C132+1)/$D132,Profile!$B$2:$C$250,2)*($E132-$G131),0),0)),0),0)</f>
        <v>0</v>
      </c>
      <c r="AZ132" s="148">
        <f>IF(AZ$3&gt;=$C132,IF(AZ$3&lt;=$C132+$D132-1,VLOOKUP((AZ$3-$C132+1)/$D132,Profile!$B$2:$C$250,2)*($E132-$G131)-(IF(AY$3&gt;=$C132,IF(AY$3&lt;=$C132+$D132-1,VLOOKUP((AY$3-$C132+1)/$D132,Profile!$B$2:$C$250,2)*($E132-$G131),0),0)),0),0)</f>
        <v>0</v>
      </c>
      <c r="BA132" s="148">
        <f>IF(BA$3&gt;=$C132,IF(BA$3&lt;=$C132+$D132-1,VLOOKUP((BA$3-$C132+1)/$D132,Profile!$B$2:$C$250,2)*($E132-$G131)-(IF(AZ$3&gt;=$C132,IF(AZ$3&lt;=$C132+$D132-1,VLOOKUP((AZ$3-$C132+1)/$D132,Profile!$B$2:$C$250,2)*($E132-$G131),0),0)),0),0)</f>
        <v>0</v>
      </c>
      <c r="BB132" s="148">
        <f>IF(BB$3&gt;=$C132,IF(BB$3&lt;=$C132+$D132-1,VLOOKUP((BB$3-$C132+1)/$D132,Profile!$B$2:$C$250,2)*($E132-$G131)-(IF(BA$3&gt;=$C132,IF(BA$3&lt;=$C132+$D132-1,VLOOKUP((BA$3-$C132+1)/$D132,Profile!$B$2:$C$250,2)*($E132-$G131),0),0)),0),0)</f>
        <v>0</v>
      </c>
      <c r="BC132" s="148">
        <f>IF(BC$3&gt;=$C132,IF(BC$3&lt;=$C132+$D132-1,VLOOKUP((BC$3-$C132+1)/$D132,Profile!$B$2:$C$250,2)*($E132-$G131)-(IF(BB$3&gt;=$C132,IF(BB$3&lt;=$C132+$D132-1,VLOOKUP((BB$3-$C132+1)/$D132,Profile!$B$2:$C$250,2)*($E132-$G131),0),0)),0),0)</f>
        <v>0</v>
      </c>
      <c r="BD132" s="148">
        <f>IF(BD$3&gt;=$C132,IF(BD$3&lt;=$C132+$D132-1,VLOOKUP((BD$3-$C132+1)/$D132,Profile!$B$2:$C$250,2)*($E132-$G131)-(IF(BC$3&gt;=$C132,IF(BC$3&lt;=$C132+$D132-1,VLOOKUP((BC$3-$C132+1)/$D132,Profile!$B$2:$C$250,2)*($E132-$G131),0),0)),0),0)</f>
        <v>0</v>
      </c>
      <c r="BE132" s="148">
        <f>IF(BE$3&gt;=$C132,IF(BE$3&lt;=$C132+$D132-1,VLOOKUP((BE$3-$C132+1)/$D132,Profile!$B$2:$C$250,2)*($E132-$G131)-(IF(BD$3&gt;=$C132,IF(BD$3&lt;=$C132+$D132-1,VLOOKUP((BD$3-$C132+1)/$D132,Profile!$B$2:$C$250,2)*($E132-$G131),0),0)),0),0)</f>
        <v>0</v>
      </c>
      <c r="BF132" s="148">
        <f>IF(BF$3&gt;=$C132,IF(BF$3&lt;=$C132+$D132-1,VLOOKUP((BF$3-$C132+1)/$D132,Profile!$B$2:$C$250,2)*($E132-$G131)-(IF(BE$3&gt;=$C132,IF(BE$3&lt;=$C132+$D132-1,VLOOKUP((BE$3-$C132+1)/$D132,Profile!$B$2:$C$250,2)*($E132-$G131),0),0)),0),0)</f>
        <v>0</v>
      </c>
      <c r="BG132" s="148">
        <f>IF(BG$3&gt;=$C132,IF(BG$3&lt;=$C132+$D132-1,VLOOKUP((BG$3-$C132+1)/$D132,Profile!$B$2:$C$250,2)*($E132-$G131)-(IF(BF$3&gt;=$C132,IF(BF$3&lt;=$C132+$D132-1,VLOOKUP((BF$3-$C132+1)/$D132,Profile!$B$2:$C$250,2)*($E132-$G131),0),0)),0),0)</f>
        <v>0</v>
      </c>
      <c r="BH132" s="148">
        <f>IF(BH$3&gt;=$C132,IF(BH$3&lt;=$C132+$D132-1,VLOOKUP((BH$3-$C132+1)/$D132,Profile!$B$2:$C$250,2)*($E132-$G131)-(IF(BG$3&gt;=$C132,IF(BG$3&lt;=$C132+$D132-1,VLOOKUP((BG$3-$C132+1)/$D132,Profile!$B$2:$C$250,2)*($E132-$G131),0),0)),0),0)</f>
        <v>0</v>
      </c>
      <c r="BI132" s="148">
        <f>IF(BI$3&gt;=$C132,IF(BI$3&lt;=$C132+$D132-1,VLOOKUP((BI$3-$C132+1)/$D132,Profile!$B$2:$C$250,2)*($E132-$G131)-(IF(BH$3&gt;=$C132,IF(BH$3&lt;=$C132+$D132-1,VLOOKUP((BH$3-$C132+1)/$D132,Profile!$B$2:$C$250,2)*($E132-$G131),0),0)),0),0)</f>
        <v>0</v>
      </c>
      <c r="BJ132" s="148">
        <f>IF(BJ$3&gt;=$C132,IF(BJ$3&lt;=$C132+$D132-1,VLOOKUP((BJ$3-$C132+1)/$D132,Profile!$B$2:$C$250,2)*($E132-$G131)-(IF(BI$3&gt;=$C132,IF(BI$3&lt;=$C132+$D132-1,VLOOKUP((BI$3-$C132+1)/$D132,Profile!$B$2:$C$250,2)*($E132-$G131),0),0)),0),0)</f>
        <v>0</v>
      </c>
      <c r="BK132" s="148">
        <f>IF(BK$3&gt;=$C132,IF(BK$3&lt;=$C132+$D132-1,VLOOKUP((BK$3-$C132+1)/$D132,Profile!$B$2:$C$250,2)*($E132-$G131)-(IF(BJ$3&gt;=$C132,IF(BJ$3&lt;=$C132+$D132-1,VLOOKUP((BJ$3-$C132+1)/$D132,Profile!$B$2:$C$250,2)*($E132-$G131),0),0)),0),0)</f>
        <v>0</v>
      </c>
      <c r="BL132" s="148">
        <f>IF(BL$3&gt;=$C132,IF(BL$3&lt;=$C132+$D132-1,VLOOKUP((BL$3-$C132+1)/$D132,Profile!$B$2:$C$250,2)*($E132-$G131)-(IF(BK$3&gt;=$C132,IF(BK$3&lt;=$C132+$D132-1,VLOOKUP((BK$3-$C132+1)/$D132,Profile!$B$2:$C$250,2)*($E132-$G131),0),0)),0),0)</f>
        <v>0</v>
      </c>
      <c r="BM132" s="148">
        <f>IF(BM$3&gt;=$C132,IF(BM$3&lt;=$C132+$D132-1,VLOOKUP((BM$3-$C132+1)/$D132,Profile!$B$2:$C$250,2)*($E132-$G131)-(IF(BL$3&gt;=$C132,IF(BL$3&lt;=$C132+$D132-1,VLOOKUP((BL$3-$C132+1)/$D132,Profile!$B$2:$C$250,2)*($E132-$G131),0),0)),0),0)</f>
        <v>0</v>
      </c>
      <c r="BN132" s="148">
        <f>IF(BN$3&gt;=$C132,IF(BN$3&lt;=$C132+$D132-1,VLOOKUP((BN$3-$C132+1)/$D132,Profile!$B$2:$C$250,2)*($E132-$G131)-(IF(BM$3&gt;=$C132,IF(BM$3&lt;=$C132+$D132-1,VLOOKUP((BM$3-$C132+1)/$D132,Profile!$B$2:$C$250,2)*($E132-$G131),0),0)),0),0)</f>
        <v>0</v>
      </c>
      <c r="BO132" s="148">
        <f>IF(BO$3&gt;=$C132,IF(BO$3&lt;=$C132+$D132-1,VLOOKUP((BO$3-$C132+1)/$D132,Profile!$B$2:$C$250,2)*($E132-$G131)-(IF(BN$3&gt;=$C132,IF(BN$3&lt;=$C132+$D132-1,VLOOKUP((BN$3-$C132+1)/$D132,Profile!$B$2:$C$250,2)*($E132-$G131),0),0)),0),0)</f>
        <v>0</v>
      </c>
      <c r="BP132" s="148">
        <f>IF(BP$3&gt;=$C132,IF(BP$3&lt;=$C132+$D132-1,VLOOKUP((BP$3-$C132+1)/$D132,Profile!$B$2:$C$250,2)*($E132-$G131)-(IF(BO$3&gt;=$C132,IF(BO$3&lt;=$C132+$D132-1,VLOOKUP((BO$3-$C132+1)/$D132,Profile!$B$2:$C$250,2)*($E132-$G131),0),0)),0),0)</f>
        <v>0</v>
      </c>
      <c r="BQ132" s="148">
        <f>IF(BQ$3&gt;=$C132,IF(BQ$3&lt;=$C132+$D132-1,VLOOKUP((BQ$3-$C132+1)/$D132,Profile!$B$2:$C$250,2)*($E132-$G131)-(IF(BP$3&gt;=$C132,IF(BP$3&lt;=$C132+$D132-1,VLOOKUP((BP$3-$C132+1)/$D132,Profile!$B$2:$C$250,2)*($E132-$G131),0),0)),0),0)</f>
        <v>0</v>
      </c>
      <c r="BR132" s="148">
        <f>IF(BR$3&gt;=$C132,IF(BR$3&lt;=$C132+$D132-1,VLOOKUP((BR$3-$C132+1)/$D132,Profile!$B$2:$C$250,2)*($E132-$G131)-(IF(BQ$3&gt;=$C132,IF(BQ$3&lt;=$C132+$D132-1,VLOOKUP((BQ$3-$C132+1)/$D132,Profile!$B$2:$C$250,2)*($E132-$G131),0),0)),0),0)</f>
        <v>0</v>
      </c>
      <c r="BS132" s="148">
        <f>IF(BS$3&gt;=$C132,IF(BS$3&lt;=$C132+$D132-1,VLOOKUP((BS$3-$C132+1)/$D132,Profile!$B$2:$C$250,2)*($E132-$G131)-(IF(BR$3&gt;=$C132,IF(BR$3&lt;=$C132+$D132-1,VLOOKUP((BR$3-$C132+1)/$D132,Profile!$B$2:$C$250,2)*($E132-$G131),0),0)),0),0)</f>
        <v>0</v>
      </c>
      <c r="BT132" s="148">
        <f>IF(BT$3&gt;=$C132,IF(BT$3&lt;=$C132+$D132-1,VLOOKUP((BT$3-$C132+1)/$D132,Profile!$B$2:$C$250,2)*($E132-$G131)-(IF(BS$3&gt;=$C132,IF(BS$3&lt;=$C132+$D132-1,VLOOKUP((BS$3-$C132+1)/$D132,Profile!$B$2:$C$250,2)*($E132-$G131),0),0)),0),0)</f>
        <v>0</v>
      </c>
    </row>
    <row r="133" spans="1:72" ht="10.15" customHeight="1">
      <c r="A133" s="131"/>
      <c r="B133" s="154"/>
      <c r="C133" s="131"/>
      <c r="D133" s="153"/>
      <c r="E133" s="149"/>
      <c r="F133" s="142" t="s">
        <v>31</v>
      </c>
      <c r="G133" s="148">
        <f>SUM(H133:GA133)</f>
        <v>0</v>
      </c>
      <c r="H133" s="148">
        <f t="shared" ref="H133:AM133" si="102">+H131+H132</f>
        <v>0</v>
      </c>
      <c r="I133" s="148">
        <f t="shared" si="102"/>
        <v>0</v>
      </c>
      <c r="J133" s="148">
        <f t="shared" si="102"/>
        <v>0</v>
      </c>
      <c r="K133" s="148">
        <f t="shared" si="102"/>
        <v>0</v>
      </c>
      <c r="L133" s="148">
        <f t="shared" si="102"/>
        <v>0</v>
      </c>
      <c r="M133" s="148">
        <f t="shared" si="102"/>
        <v>0</v>
      </c>
      <c r="N133" s="148">
        <f t="shared" si="102"/>
        <v>0</v>
      </c>
      <c r="O133" s="148">
        <f t="shared" si="102"/>
        <v>0</v>
      </c>
      <c r="P133" s="148">
        <f t="shared" si="102"/>
        <v>0</v>
      </c>
      <c r="Q133" s="148">
        <f t="shared" si="102"/>
        <v>0</v>
      </c>
      <c r="R133" s="148">
        <f t="shared" si="102"/>
        <v>0</v>
      </c>
      <c r="S133" s="148">
        <f t="shared" si="102"/>
        <v>0</v>
      </c>
      <c r="T133" s="148">
        <f t="shared" si="102"/>
        <v>0</v>
      </c>
      <c r="U133" s="148">
        <f t="shared" si="102"/>
        <v>0</v>
      </c>
      <c r="V133" s="148">
        <f t="shared" si="102"/>
        <v>0</v>
      </c>
      <c r="W133" s="148">
        <f t="shared" si="102"/>
        <v>0</v>
      </c>
      <c r="X133" s="148">
        <f t="shared" si="102"/>
        <v>0</v>
      </c>
      <c r="Y133" s="148">
        <f t="shared" si="102"/>
        <v>0</v>
      </c>
      <c r="Z133" s="148">
        <f t="shared" si="102"/>
        <v>0</v>
      </c>
      <c r="AA133" s="148">
        <f t="shared" si="102"/>
        <v>0</v>
      </c>
      <c r="AB133" s="148">
        <f t="shared" si="102"/>
        <v>0</v>
      </c>
      <c r="AC133" s="148">
        <f t="shared" si="102"/>
        <v>0</v>
      </c>
      <c r="AD133" s="148">
        <f t="shared" si="102"/>
        <v>0</v>
      </c>
      <c r="AE133" s="148">
        <f t="shared" si="102"/>
        <v>0</v>
      </c>
      <c r="AF133" s="148">
        <f t="shared" si="102"/>
        <v>0</v>
      </c>
      <c r="AG133" s="148">
        <f t="shared" si="102"/>
        <v>0</v>
      </c>
      <c r="AH133" s="148">
        <f t="shared" si="102"/>
        <v>0</v>
      </c>
      <c r="AI133" s="148">
        <f t="shared" si="102"/>
        <v>0</v>
      </c>
      <c r="AJ133" s="148">
        <f t="shared" si="102"/>
        <v>0</v>
      </c>
      <c r="AK133" s="148">
        <f t="shared" si="102"/>
        <v>0</v>
      </c>
      <c r="AL133" s="148">
        <f t="shared" si="102"/>
        <v>0</v>
      </c>
      <c r="AM133" s="148">
        <f t="shared" si="102"/>
        <v>0</v>
      </c>
      <c r="AN133" s="148">
        <f t="shared" ref="AN133:BS133" si="103">+AN131+AN132</f>
        <v>0</v>
      </c>
      <c r="AO133" s="148">
        <f t="shared" si="103"/>
        <v>0</v>
      </c>
      <c r="AP133" s="148">
        <f t="shared" si="103"/>
        <v>0</v>
      </c>
      <c r="AQ133" s="148">
        <f t="shared" si="103"/>
        <v>0</v>
      </c>
      <c r="AR133" s="148">
        <f t="shared" si="103"/>
        <v>0</v>
      </c>
      <c r="AS133" s="148">
        <f t="shared" si="103"/>
        <v>0</v>
      </c>
      <c r="AT133" s="148">
        <f t="shared" si="103"/>
        <v>0</v>
      </c>
      <c r="AU133" s="148">
        <f t="shared" si="103"/>
        <v>0</v>
      </c>
      <c r="AV133" s="148">
        <f t="shared" si="103"/>
        <v>0</v>
      </c>
      <c r="AW133" s="148">
        <f t="shared" si="103"/>
        <v>0</v>
      </c>
      <c r="AX133" s="148">
        <f t="shared" si="103"/>
        <v>0</v>
      </c>
      <c r="AY133" s="148">
        <f t="shared" si="103"/>
        <v>0</v>
      </c>
      <c r="AZ133" s="148">
        <f t="shared" si="103"/>
        <v>0</v>
      </c>
      <c r="BA133" s="148">
        <f t="shared" si="103"/>
        <v>0</v>
      </c>
      <c r="BB133" s="148">
        <f t="shared" si="103"/>
        <v>0</v>
      </c>
      <c r="BC133" s="148">
        <f t="shared" si="103"/>
        <v>0</v>
      </c>
      <c r="BD133" s="148">
        <f t="shared" si="103"/>
        <v>0</v>
      </c>
      <c r="BE133" s="148">
        <f t="shared" si="103"/>
        <v>0</v>
      </c>
      <c r="BF133" s="148">
        <f t="shared" si="103"/>
        <v>0</v>
      </c>
      <c r="BG133" s="148">
        <f t="shared" si="103"/>
        <v>0</v>
      </c>
      <c r="BH133" s="148">
        <f t="shared" si="103"/>
        <v>0</v>
      </c>
      <c r="BI133" s="148">
        <f t="shared" si="103"/>
        <v>0</v>
      </c>
      <c r="BJ133" s="148">
        <f t="shared" si="103"/>
        <v>0</v>
      </c>
      <c r="BK133" s="148">
        <f t="shared" si="103"/>
        <v>0</v>
      </c>
      <c r="BL133" s="148">
        <f t="shared" si="103"/>
        <v>0</v>
      </c>
      <c r="BM133" s="148">
        <f t="shared" si="103"/>
        <v>0</v>
      </c>
      <c r="BN133" s="148">
        <f t="shared" si="103"/>
        <v>0</v>
      </c>
      <c r="BO133" s="148">
        <f t="shared" si="103"/>
        <v>0</v>
      </c>
      <c r="BP133" s="148">
        <f t="shared" si="103"/>
        <v>0</v>
      </c>
      <c r="BQ133" s="148">
        <f t="shared" si="103"/>
        <v>0</v>
      </c>
      <c r="BR133" s="148">
        <f t="shared" si="103"/>
        <v>0</v>
      </c>
      <c r="BS133" s="148">
        <f t="shared" si="103"/>
        <v>0</v>
      </c>
      <c r="BT133" s="148">
        <f>+BT131+BT132</f>
        <v>0</v>
      </c>
    </row>
    <row r="134" spans="1:72" ht="10.15" customHeight="1">
      <c r="A134" s="131"/>
      <c r="B134" s="154"/>
      <c r="C134" s="131"/>
      <c r="D134" s="149"/>
      <c r="F134" s="142" t="s">
        <v>36</v>
      </c>
      <c r="G134" s="148"/>
      <c r="H134" s="148">
        <f>+H133</f>
        <v>0</v>
      </c>
      <c r="I134" s="148">
        <f t="shared" ref="I134:AN134" si="104">+I133+H134</f>
        <v>0</v>
      </c>
      <c r="J134" s="148">
        <f t="shared" si="104"/>
        <v>0</v>
      </c>
      <c r="K134" s="148">
        <f t="shared" si="104"/>
        <v>0</v>
      </c>
      <c r="L134" s="148">
        <f t="shared" si="104"/>
        <v>0</v>
      </c>
      <c r="M134" s="148">
        <f t="shared" si="104"/>
        <v>0</v>
      </c>
      <c r="N134" s="148">
        <f t="shared" si="104"/>
        <v>0</v>
      </c>
      <c r="O134" s="148">
        <f t="shared" si="104"/>
        <v>0</v>
      </c>
      <c r="P134" s="148">
        <f t="shared" si="104"/>
        <v>0</v>
      </c>
      <c r="Q134" s="148">
        <f t="shared" si="104"/>
        <v>0</v>
      </c>
      <c r="R134" s="148">
        <f t="shared" si="104"/>
        <v>0</v>
      </c>
      <c r="S134" s="148">
        <f t="shared" si="104"/>
        <v>0</v>
      </c>
      <c r="T134" s="148">
        <f t="shared" si="104"/>
        <v>0</v>
      </c>
      <c r="U134" s="148">
        <f t="shared" si="104"/>
        <v>0</v>
      </c>
      <c r="V134" s="148">
        <f t="shared" si="104"/>
        <v>0</v>
      </c>
      <c r="W134" s="148">
        <f t="shared" si="104"/>
        <v>0</v>
      </c>
      <c r="X134" s="148">
        <f t="shared" si="104"/>
        <v>0</v>
      </c>
      <c r="Y134" s="148">
        <f t="shared" si="104"/>
        <v>0</v>
      </c>
      <c r="Z134" s="148">
        <f t="shared" si="104"/>
        <v>0</v>
      </c>
      <c r="AA134" s="148">
        <f t="shared" si="104"/>
        <v>0</v>
      </c>
      <c r="AB134" s="148">
        <f t="shared" si="104"/>
        <v>0</v>
      </c>
      <c r="AC134" s="148">
        <f t="shared" si="104"/>
        <v>0</v>
      </c>
      <c r="AD134" s="148">
        <f t="shared" si="104"/>
        <v>0</v>
      </c>
      <c r="AE134" s="148">
        <f t="shared" si="104"/>
        <v>0</v>
      </c>
      <c r="AF134" s="148">
        <f t="shared" si="104"/>
        <v>0</v>
      </c>
      <c r="AG134" s="148">
        <f t="shared" si="104"/>
        <v>0</v>
      </c>
      <c r="AH134" s="148">
        <f t="shared" si="104"/>
        <v>0</v>
      </c>
      <c r="AI134" s="148">
        <f t="shared" si="104"/>
        <v>0</v>
      </c>
      <c r="AJ134" s="148">
        <f t="shared" si="104"/>
        <v>0</v>
      </c>
      <c r="AK134" s="148">
        <f t="shared" si="104"/>
        <v>0</v>
      </c>
      <c r="AL134" s="148">
        <f t="shared" si="104"/>
        <v>0</v>
      </c>
      <c r="AM134" s="148">
        <f t="shared" si="104"/>
        <v>0</v>
      </c>
      <c r="AN134" s="148">
        <f t="shared" si="104"/>
        <v>0</v>
      </c>
      <c r="AO134" s="148">
        <f t="shared" ref="AO134:BT134" si="105">+AO133+AN134</f>
        <v>0</v>
      </c>
      <c r="AP134" s="148">
        <f t="shared" si="105"/>
        <v>0</v>
      </c>
      <c r="AQ134" s="148">
        <f t="shared" si="105"/>
        <v>0</v>
      </c>
      <c r="AR134" s="148">
        <f t="shared" si="105"/>
        <v>0</v>
      </c>
      <c r="AS134" s="148">
        <f t="shared" si="105"/>
        <v>0</v>
      </c>
      <c r="AT134" s="148">
        <f t="shared" si="105"/>
        <v>0</v>
      </c>
      <c r="AU134" s="148">
        <f t="shared" si="105"/>
        <v>0</v>
      </c>
      <c r="AV134" s="148">
        <f t="shared" si="105"/>
        <v>0</v>
      </c>
      <c r="AW134" s="148">
        <f t="shared" si="105"/>
        <v>0</v>
      </c>
      <c r="AX134" s="148">
        <f t="shared" si="105"/>
        <v>0</v>
      </c>
      <c r="AY134" s="148">
        <f t="shared" si="105"/>
        <v>0</v>
      </c>
      <c r="AZ134" s="148">
        <f t="shared" si="105"/>
        <v>0</v>
      </c>
      <c r="BA134" s="148">
        <f t="shared" si="105"/>
        <v>0</v>
      </c>
      <c r="BB134" s="148">
        <f t="shared" si="105"/>
        <v>0</v>
      </c>
      <c r="BC134" s="148">
        <f t="shared" si="105"/>
        <v>0</v>
      </c>
      <c r="BD134" s="148">
        <f t="shared" si="105"/>
        <v>0</v>
      </c>
      <c r="BE134" s="148">
        <f t="shared" si="105"/>
        <v>0</v>
      </c>
      <c r="BF134" s="148">
        <f t="shared" si="105"/>
        <v>0</v>
      </c>
      <c r="BG134" s="148">
        <f t="shared" si="105"/>
        <v>0</v>
      </c>
      <c r="BH134" s="148">
        <f t="shared" si="105"/>
        <v>0</v>
      </c>
      <c r="BI134" s="148">
        <f t="shared" si="105"/>
        <v>0</v>
      </c>
      <c r="BJ134" s="148">
        <f t="shared" si="105"/>
        <v>0</v>
      </c>
      <c r="BK134" s="148">
        <f t="shared" si="105"/>
        <v>0</v>
      </c>
      <c r="BL134" s="148">
        <f t="shared" si="105"/>
        <v>0</v>
      </c>
      <c r="BM134" s="148">
        <f t="shared" si="105"/>
        <v>0</v>
      </c>
      <c r="BN134" s="148">
        <f t="shared" si="105"/>
        <v>0</v>
      </c>
      <c r="BO134" s="148">
        <f t="shared" si="105"/>
        <v>0</v>
      </c>
      <c r="BP134" s="148">
        <f t="shared" si="105"/>
        <v>0</v>
      </c>
      <c r="BQ134" s="148">
        <f t="shared" si="105"/>
        <v>0</v>
      </c>
      <c r="BR134" s="148">
        <f t="shared" si="105"/>
        <v>0</v>
      </c>
      <c r="BS134" s="148">
        <f t="shared" si="105"/>
        <v>0</v>
      </c>
      <c r="BT134" s="148">
        <f t="shared" si="105"/>
        <v>0</v>
      </c>
    </row>
    <row r="135" spans="1:72" ht="1.9" customHeight="1">
      <c r="A135" s="131"/>
      <c r="B135" s="154"/>
      <c r="C135" s="131"/>
      <c r="E135" s="149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</row>
    <row r="136" spans="1:72" ht="10.15" customHeight="1">
      <c r="A136" s="131">
        <v>27</v>
      </c>
      <c r="B136" s="145" t="s">
        <v>16</v>
      </c>
      <c r="C136" s="131"/>
      <c r="E136" s="149"/>
      <c r="F136" s="156" t="s">
        <v>34</v>
      </c>
      <c r="G136" s="148">
        <f>SUM(H136:GA136)</f>
        <v>0</v>
      </c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>
        <v>0</v>
      </c>
      <c r="AF136" s="157">
        <v>0</v>
      </c>
      <c r="AG136" s="157">
        <v>0</v>
      </c>
      <c r="AH136" s="157">
        <v>0</v>
      </c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</row>
    <row r="137" spans="1:72" ht="10.15" customHeight="1">
      <c r="A137" s="131"/>
      <c r="B137" s="154"/>
      <c r="C137" s="150"/>
      <c r="D137" s="151"/>
      <c r="E137" s="152"/>
      <c r="F137" s="142" t="s">
        <v>35</v>
      </c>
      <c r="G137" s="148">
        <f>SUM(H137:GA137)</f>
        <v>0</v>
      </c>
      <c r="H137" s="148">
        <f>IF(H$3&gt;=$C137,IF(H$3&lt;=$C137+$D137-1,VLOOKUP((H$3-$C137+1)/$D137,Profile!$B$2:$C$250,2)*($E137-$G136)-(IF(G$3&gt;=$C137,IF(G$3&lt;=$C137+$D137-1,VLOOKUP((G$3-$C137+1)/$D137,Profile!$B$2:$C$250,2)*($E137-$G136),0),0)),0),0)</f>
        <v>0</v>
      </c>
      <c r="I137" s="148">
        <f>IF(I$3&gt;=$C137,IF(I$3&lt;=$C137+$D137-1,VLOOKUP((I$3-$C137+1)/$D137,Profile!$B$2:$C$250,2)*($E137-$G136)-(IF(H$3&gt;=$C137,IF(H$3&lt;=$C137+$D137-1,VLOOKUP((H$3-$C137+1)/$D137,Profile!$B$2:$C$250,2)*($E137-$G136),0),0)),0),0)</f>
        <v>0</v>
      </c>
      <c r="J137" s="148">
        <f>IF(J$3&gt;=$C137,IF(J$3&lt;=$C137+$D137-1,VLOOKUP((J$3-$C137+1)/$D137,Profile!$B$2:$C$250,2)*($E137-$G136)-(IF(I$3&gt;=$C137,IF(I$3&lt;=$C137+$D137-1,VLOOKUP((I$3-$C137+1)/$D137,Profile!$B$2:$C$250,2)*($E137-$G136),0),0)),0),0)</f>
        <v>0</v>
      </c>
      <c r="K137" s="148">
        <f>IF(K$3&gt;=$C137,IF(K$3&lt;=$C137+$D137-1,VLOOKUP((K$3-$C137+1)/$D137,Profile!$B$2:$C$250,2)*($E137-$G136)-(IF(J$3&gt;=$C137,IF(J$3&lt;=$C137+$D137-1,VLOOKUP((J$3-$C137+1)/$D137,Profile!$B$2:$C$250,2)*($E137-$G136),0),0)),0),0)</f>
        <v>0</v>
      </c>
      <c r="L137" s="148">
        <f>IF(L$3&gt;=$C137,IF(L$3&lt;=$C137+$D137-1,VLOOKUP((L$3-$C137+1)/$D137,Profile!$B$2:$C$250,2)*($E137-$G136)-(IF(K$3&gt;=$C137,IF(K$3&lt;=$C137+$D137-1,VLOOKUP((K$3-$C137+1)/$D137,Profile!$B$2:$C$250,2)*($E137-$G136),0),0)),0),0)</f>
        <v>0</v>
      </c>
      <c r="M137" s="148">
        <f>IF(M$3&gt;=$C137,IF(M$3&lt;=$C137+$D137-1,VLOOKUP((M$3-$C137+1)/$D137,Profile!$B$2:$C$250,2)*($E137-$G136)-(IF(L$3&gt;=$C137,IF(L$3&lt;=$C137+$D137-1,VLOOKUP((L$3-$C137+1)/$D137,Profile!$B$2:$C$250,2)*($E137-$G136),0),0)),0),0)</f>
        <v>0</v>
      </c>
      <c r="N137" s="148">
        <f>IF(N$3&gt;=$C137,IF(N$3&lt;=$C137+$D137-1,VLOOKUP((N$3-$C137+1)/$D137,Profile!$B$2:$C$250,2)*($E137-$G136)-(IF(M$3&gt;=$C137,IF(M$3&lt;=$C137+$D137-1,VLOOKUP((M$3-$C137+1)/$D137,Profile!$B$2:$C$250,2)*($E137-$G136),0),0)),0),0)</f>
        <v>0</v>
      </c>
      <c r="O137" s="148">
        <f>IF(O$3&gt;=$C137,IF(O$3&lt;=$C137+$D137-1,VLOOKUP((O$3-$C137+1)/$D137,Profile!$B$2:$C$250,2)*($E137-$G136)-(IF(N$3&gt;=$C137,IF(N$3&lt;=$C137+$D137-1,VLOOKUP((N$3-$C137+1)/$D137,Profile!$B$2:$C$250,2)*($E137-$G136),0),0)),0),0)</f>
        <v>0</v>
      </c>
      <c r="P137" s="148">
        <f>IF(P$3&gt;=$C137,IF(P$3&lt;=$C137+$D137-1,VLOOKUP((P$3-$C137+1)/$D137,Profile!$B$2:$C$250,2)*($E137-$G136)-(IF(O$3&gt;=$C137,IF(O$3&lt;=$C137+$D137-1,VLOOKUP((O$3-$C137+1)/$D137,Profile!$B$2:$C$250,2)*($E137-$G136),0),0)),0),0)</f>
        <v>0</v>
      </c>
      <c r="Q137" s="148">
        <f>IF(Q$3&gt;=$C137,IF(Q$3&lt;=$C137+$D137-1,VLOOKUP((Q$3-$C137+1)/$D137,Profile!$B$2:$C$250,2)*($E137-$G136)-(IF(P$3&gt;=$C137,IF(P$3&lt;=$C137+$D137-1,VLOOKUP((P$3-$C137+1)/$D137,Profile!$B$2:$C$250,2)*($E137-$G136),0),0)),0),0)</f>
        <v>0</v>
      </c>
      <c r="R137" s="148">
        <f>IF(R$3&gt;=$C137,IF(R$3&lt;=$C137+$D137-1,VLOOKUP((R$3-$C137+1)/$D137,Profile!$B$2:$C$250,2)*($E137-$G136)-(IF(Q$3&gt;=$C137,IF(Q$3&lt;=$C137+$D137-1,VLOOKUP((Q$3-$C137+1)/$D137,Profile!$B$2:$C$250,2)*($E137-$G136),0),0)),0),0)</f>
        <v>0</v>
      </c>
      <c r="S137" s="148">
        <f>IF(S$3&gt;=$C137,IF(S$3&lt;=$C137+$D137-1,VLOOKUP((S$3-$C137+1)/$D137,Profile!$B$2:$C$250,2)*($E137-$G136)-(IF(R$3&gt;=$C137,IF(R$3&lt;=$C137+$D137-1,VLOOKUP((R$3-$C137+1)/$D137,Profile!$B$2:$C$250,2)*($E137-$G136),0),0)),0),0)</f>
        <v>0</v>
      </c>
      <c r="T137" s="148">
        <f>IF(T$3&gt;=$C137,IF(T$3&lt;=$C137+$D137-1,VLOOKUP((T$3-$C137+1)/$D137,Profile!$B$2:$C$250,2)*($E137-$G136)-(IF(S$3&gt;=$C137,IF(S$3&lt;=$C137+$D137-1,VLOOKUP((S$3-$C137+1)/$D137,Profile!$B$2:$C$250,2)*($E137-$G136),0),0)),0),0)</f>
        <v>0</v>
      </c>
      <c r="U137" s="148">
        <f>IF(U$3&gt;=$C137,IF(U$3&lt;=$C137+$D137-1,VLOOKUP((U$3-$C137+1)/$D137,Profile!$B$2:$C$250,2)*($E137-$G136)-(IF(T$3&gt;=$C137,IF(T$3&lt;=$C137+$D137-1,VLOOKUP((T$3-$C137+1)/$D137,Profile!$B$2:$C$250,2)*($E137-$G136),0),0)),0),0)</f>
        <v>0</v>
      </c>
      <c r="V137" s="148">
        <f>IF(V$3&gt;=$C137,IF(V$3&lt;=$C137+$D137-1,VLOOKUP((V$3-$C137+1)/$D137,Profile!$B$2:$C$250,2)*($E137-$G136)-(IF(U$3&gt;=$C137,IF(U$3&lt;=$C137+$D137-1,VLOOKUP((U$3-$C137+1)/$D137,Profile!$B$2:$C$250,2)*($E137-$G136),0),0)),0),0)</f>
        <v>0</v>
      </c>
      <c r="W137" s="148">
        <f>IF(W$3&gt;=$C137,IF(W$3&lt;=$C137+$D137-1,VLOOKUP((W$3-$C137+1)/$D137,Profile!$B$2:$C$250,2)*($E137-$G136)-(IF(V$3&gt;=$C137,IF(V$3&lt;=$C137+$D137-1,VLOOKUP((V$3-$C137+1)/$D137,Profile!$B$2:$C$250,2)*($E137-$G136),0),0)),0),0)</f>
        <v>0</v>
      </c>
      <c r="X137" s="148">
        <f>IF(X$3&gt;=$C137,IF(X$3&lt;=$C137+$D137-1,VLOOKUP((X$3-$C137+1)/$D137,Profile!$B$2:$C$250,2)*($E137-$G136)-(IF(W$3&gt;=$C137,IF(W$3&lt;=$C137+$D137-1,VLOOKUP((W$3-$C137+1)/$D137,Profile!$B$2:$C$250,2)*($E137-$G136),0),0)),0),0)</f>
        <v>0</v>
      </c>
      <c r="Y137" s="148">
        <f>IF(Y$3&gt;=$C137,IF(Y$3&lt;=$C137+$D137-1,VLOOKUP((Y$3-$C137+1)/$D137,Profile!$B$2:$C$250,2)*($E137-$G136)-(IF(X$3&gt;=$C137,IF(X$3&lt;=$C137+$D137-1,VLOOKUP((X$3-$C137+1)/$D137,Profile!$B$2:$C$250,2)*($E137-$G136),0),0)),0),0)</f>
        <v>0</v>
      </c>
      <c r="Z137" s="148">
        <f>IF(Z$3&gt;=$C137,IF(Z$3&lt;=$C137+$D137-1,VLOOKUP((Z$3-$C137+1)/$D137,Profile!$B$2:$C$250,2)*($E137-$G136)-(IF(Y$3&gt;=$C137,IF(Y$3&lt;=$C137+$D137-1,VLOOKUP((Y$3-$C137+1)/$D137,Profile!$B$2:$C$250,2)*($E137-$G136),0),0)),0),0)</f>
        <v>0</v>
      </c>
      <c r="AA137" s="148">
        <f>IF(AA$3&gt;=$C137,IF(AA$3&lt;=$C137+$D137-1,VLOOKUP((AA$3-$C137+1)/$D137,Profile!$B$2:$C$250,2)*($E137-$G136)-(IF(Z$3&gt;=$C137,IF(Z$3&lt;=$C137+$D137-1,VLOOKUP((Z$3-$C137+1)/$D137,Profile!$B$2:$C$250,2)*($E137-$G136),0),0)),0),0)</f>
        <v>0</v>
      </c>
      <c r="AB137" s="148">
        <f>IF(AB$3&gt;=$C137,IF(AB$3&lt;=$C137+$D137-1,VLOOKUP((AB$3-$C137+1)/$D137,Profile!$B$2:$C$250,2)*($E137-$G136)-(IF(AA$3&gt;=$C137,IF(AA$3&lt;=$C137+$D137-1,VLOOKUP((AA$3-$C137+1)/$D137,Profile!$B$2:$C$250,2)*($E137-$G136),0),0)),0),0)</f>
        <v>0</v>
      </c>
      <c r="AC137" s="148">
        <f>IF(AC$3&gt;=$C137,IF(AC$3&lt;=$C137+$D137-1,VLOOKUP((AC$3-$C137+1)/$D137,Profile!$B$2:$C$250,2)*($E137-$G136)-(IF(AB$3&gt;=$C137,IF(AB$3&lt;=$C137+$D137-1,VLOOKUP((AB$3-$C137+1)/$D137,Profile!$B$2:$C$250,2)*($E137-$G136),0),0)),0),0)</f>
        <v>0</v>
      </c>
      <c r="AD137" s="148">
        <f>IF(AD$3&gt;=$C137,IF(AD$3&lt;=$C137+$D137-1,VLOOKUP((AD$3-$C137+1)/$D137,Profile!$B$2:$C$250,2)*($E137-$G136)-(IF(AC$3&gt;=$C137,IF(AC$3&lt;=$C137+$D137-1,VLOOKUP((AC$3-$C137+1)/$D137,Profile!$B$2:$C$250,2)*($E137-$G136),0),0)),0),0)</f>
        <v>0</v>
      </c>
      <c r="AE137" s="148">
        <f>IF(AE$3&gt;=$C137,IF(AE$3&lt;=$C137+$D137-1,VLOOKUP((AE$3-$C137+1)/$D137,Profile!$B$2:$C$250,2)*($E137-$G136)-(IF(AD$3&gt;=$C137,IF(AD$3&lt;=$C137+$D137-1,VLOOKUP((AD$3-$C137+1)/$D137,Profile!$B$2:$C$250,2)*($E137-$G136),0),0)),0),0)</f>
        <v>0</v>
      </c>
      <c r="AF137" s="148">
        <f>IF(AF$3&gt;=$C137,IF(AF$3&lt;=$C137+$D137-1,VLOOKUP((AF$3-$C137+1)/$D137,Profile!$B$2:$C$250,2)*($E137-$G136)-(IF(AE$3&gt;=$C137,IF(AE$3&lt;=$C137+$D137-1,VLOOKUP((AE$3-$C137+1)/$D137,Profile!$B$2:$C$250,2)*($E137-$G136),0),0)),0),0)</f>
        <v>0</v>
      </c>
      <c r="AG137" s="148">
        <f>IF(AG$3&gt;=$C137,IF(AG$3&lt;=$C137+$D137-1,VLOOKUP((AG$3-$C137+1)/$D137,Profile!$B$2:$C$250,2)*($E137-$G136)-(IF(AF$3&gt;=$C137,IF(AF$3&lt;=$C137+$D137-1,VLOOKUP((AF$3-$C137+1)/$D137,Profile!$B$2:$C$250,2)*($E137-$G136),0),0)),0),0)</f>
        <v>0</v>
      </c>
      <c r="AH137" s="148">
        <f>IF(AH$3&gt;=$C137,IF(AH$3&lt;=$C137+$D137-1,VLOOKUP((AH$3-$C137+1)/$D137,Profile!$B$2:$C$250,2)*($E137-$G136)-(IF(AG$3&gt;=$C137,IF(AG$3&lt;=$C137+$D137-1,VLOOKUP((AG$3-$C137+1)/$D137,Profile!$B$2:$C$250,2)*($E137-$G136),0),0)),0),0)</f>
        <v>0</v>
      </c>
      <c r="AI137" s="148">
        <f>IF(AI$3&gt;=$C137,IF(AI$3&lt;=$C137+$D137-1,VLOOKUP((AI$3-$C137+1)/$D137,Profile!$B$2:$C$250,2)*($E137-$G136)-(IF(AH$3&gt;=$C137,IF(AH$3&lt;=$C137+$D137-1,VLOOKUP((AH$3-$C137+1)/$D137,Profile!$B$2:$C$250,2)*($E137-$G136),0),0)),0),0)</f>
        <v>0</v>
      </c>
      <c r="AJ137" s="148">
        <f>IF(AJ$3&gt;=$C137,IF(AJ$3&lt;=$C137+$D137-1,VLOOKUP((AJ$3-$C137+1)/$D137,Profile!$B$2:$C$250,2)*($E137-$G136)-(IF(AI$3&gt;=$C137,IF(AI$3&lt;=$C137+$D137-1,VLOOKUP((AI$3-$C137+1)/$D137,Profile!$B$2:$C$250,2)*($E137-$G136),0),0)),0),0)</f>
        <v>0</v>
      </c>
      <c r="AK137" s="148">
        <f>IF(AK$3&gt;=$C137,IF(AK$3&lt;=$C137+$D137-1,VLOOKUP((AK$3-$C137+1)/$D137,Profile!$B$2:$C$250,2)*($E137-$G136)-(IF(AJ$3&gt;=$C137,IF(AJ$3&lt;=$C137+$D137-1,VLOOKUP((AJ$3-$C137+1)/$D137,Profile!$B$2:$C$250,2)*($E137-$G136),0),0)),0),0)</f>
        <v>0</v>
      </c>
      <c r="AL137" s="148">
        <f>IF(AL$3&gt;=$C137,IF(AL$3&lt;=$C137+$D137-1,VLOOKUP((AL$3-$C137+1)/$D137,Profile!$B$2:$C$250,2)*($E137-$G136)-(IF(AK$3&gt;=$C137,IF(AK$3&lt;=$C137+$D137-1,VLOOKUP((AK$3-$C137+1)/$D137,Profile!$B$2:$C$250,2)*($E137-$G136),0),0)),0),0)</f>
        <v>0</v>
      </c>
      <c r="AM137" s="148">
        <f>IF(AM$3&gt;=$C137,IF(AM$3&lt;=$C137+$D137-1,VLOOKUP((AM$3-$C137+1)/$D137,Profile!$B$2:$C$250,2)*($E137-$G136)-(IF(AL$3&gt;=$C137,IF(AL$3&lt;=$C137+$D137-1,VLOOKUP((AL$3-$C137+1)/$D137,Profile!$B$2:$C$250,2)*($E137-$G136),0),0)),0),0)</f>
        <v>0</v>
      </c>
      <c r="AN137" s="148">
        <f>IF(AN$3&gt;=$C137,IF(AN$3&lt;=$C137+$D137-1,VLOOKUP((AN$3-$C137+1)/$D137,Profile!$B$2:$C$250,2)*($E137-$G136)-(IF(AM$3&gt;=$C137,IF(AM$3&lt;=$C137+$D137-1,VLOOKUP((AM$3-$C137+1)/$D137,Profile!$B$2:$C$250,2)*($E137-$G136),0),0)),0),0)</f>
        <v>0</v>
      </c>
      <c r="AO137" s="148">
        <f>IF(AO$3&gt;=$C137,IF(AO$3&lt;=$C137+$D137-1,VLOOKUP((AO$3-$C137+1)/$D137,Profile!$B$2:$C$250,2)*($E137-$G136)-(IF(AN$3&gt;=$C137,IF(AN$3&lt;=$C137+$D137-1,VLOOKUP((AN$3-$C137+1)/$D137,Profile!$B$2:$C$250,2)*($E137-$G136),0),0)),0),0)</f>
        <v>0</v>
      </c>
      <c r="AP137" s="148">
        <f>IF(AP$3&gt;=$C137,IF(AP$3&lt;=$C137+$D137-1,VLOOKUP((AP$3-$C137+1)/$D137,Profile!$B$2:$C$250,2)*($E137-$G136)-(IF(AO$3&gt;=$C137,IF(AO$3&lt;=$C137+$D137-1,VLOOKUP((AO$3-$C137+1)/$D137,Profile!$B$2:$C$250,2)*($E137-$G136),0),0)),0),0)</f>
        <v>0</v>
      </c>
      <c r="AQ137" s="148">
        <f>IF(AQ$3&gt;=$C137,IF(AQ$3&lt;=$C137+$D137-1,VLOOKUP((AQ$3-$C137+1)/$D137,Profile!$B$2:$C$250,2)*($E137-$G136)-(IF(AP$3&gt;=$C137,IF(AP$3&lt;=$C137+$D137-1,VLOOKUP((AP$3-$C137+1)/$D137,Profile!$B$2:$C$250,2)*($E137-$G136),0),0)),0),0)</f>
        <v>0</v>
      </c>
      <c r="AR137" s="148">
        <f>IF(AR$3&gt;=$C137,IF(AR$3&lt;=$C137+$D137-1,VLOOKUP((AR$3-$C137+1)/$D137,Profile!$B$2:$C$250,2)*($E137-$G136)-(IF(AQ$3&gt;=$C137,IF(AQ$3&lt;=$C137+$D137-1,VLOOKUP((AQ$3-$C137+1)/$D137,Profile!$B$2:$C$250,2)*($E137-$G136),0),0)),0),0)</f>
        <v>0</v>
      </c>
      <c r="AS137" s="148">
        <f>IF(AS$3&gt;=$C137,IF(AS$3&lt;=$C137+$D137-1,VLOOKUP((AS$3-$C137+1)/$D137,Profile!$B$2:$C$250,2)*($E137-$G136)-(IF(AR$3&gt;=$C137,IF(AR$3&lt;=$C137+$D137-1,VLOOKUP((AR$3-$C137+1)/$D137,Profile!$B$2:$C$250,2)*($E137-$G136),0),0)),0),0)</f>
        <v>0</v>
      </c>
      <c r="AT137" s="148">
        <f>IF(AT$3&gt;=$C137,IF(AT$3&lt;=$C137+$D137-1,VLOOKUP((AT$3-$C137+1)/$D137,Profile!$B$2:$C$250,2)*($E137-$G136)-(IF(AS$3&gt;=$C137,IF(AS$3&lt;=$C137+$D137-1,VLOOKUP((AS$3-$C137+1)/$D137,Profile!$B$2:$C$250,2)*($E137-$G136),0),0)),0),0)</f>
        <v>0</v>
      </c>
      <c r="AU137" s="148">
        <f>IF(AU$3&gt;=$C137,IF(AU$3&lt;=$C137+$D137-1,VLOOKUP((AU$3-$C137+1)/$D137,Profile!$B$2:$C$250,2)*($E137-$G136)-(IF(AT$3&gt;=$C137,IF(AT$3&lt;=$C137+$D137-1,VLOOKUP((AT$3-$C137+1)/$D137,Profile!$B$2:$C$250,2)*($E137-$G136),0),0)),0),0)</f>
        <v>0</v>
      </c>
      <c r="AV137" s="148">
        <f>IF(AV$3&gt;=$C137,IF(AV$3&lt;=$C137+$D137-1,VLOOKUP((AV$3-$C137+1)/$D137,Profile!$B$2:$C$250,2)*($E137-$G136)-(IF(AU$3&gt;=$C137,IF(AU$3&lt;=$C137+$D137-1,VLOOKUP((AU$3-$C137+1)/$D137,Profile!$B$2:$C$250,2)*($E137-$G136),0),0)),0),0)</f>
        <v>0</v>
      </c>
      <c r="AW137" s="148">
        <f>IF(AW$3&gt;=$C137,IF(AW$3&lt;=$C137+$D137-1,VLOOKUP((AW$3-$C137+1)/$D137,Profile!$B$2:$C$250,2)*($E137-$G136)-(IF(AV$3&gt;=$C137,IF(AV$3&lt;=$C137+$D137-1,VLOOKUP((AV$3-$C137+1)/$D137,Profile!$B$2:$C$250,2)*($E137-$G136),0),0)),0),0)</f>
        <v>0</v>
      </c>
      <c r="AX137" s="148">
        <f>IF(AX$3&gt;=$C137,IF(AX$3&lt;=$C137+$D137-1,VLOOKUP((AX$3-$C137+1)/$D137,Profile!$B$2:$C$250,2)*($E137-$G136)-(IF(AW$3&gt;=$C137,IF(AW$3&lt;=$C137+$D137-1,VLOOKUP((AW$3-$C137+1)/$D137,Profile!$B$2:$C$250,2)*($E137-$G136),0),0)),0),0)</f>
        <v>0</v>
      </c>
      <c r="AY137" s="148">
        <f>IF(AY$3&gt;=$C137,IF(AY$3&lt;=$C137+$D137-1,VLOOKUP((AY$3-$C137+1)/$D137,Profile!$B$2:$C$250,2)*($E137-$G136)-(IF(AX$3&gt;=$C137,IF(AX$3&lt;=$C137+$D137-1,VLOOKUP((AX$3-$C137+1)/$D137,Profile!$B$2:$C$250,2)*($E137-$G136),0),0)),0),0)</f>
        <v>0</v>
      </c>
      <c r="AZ137" s="148">
        <f>IF(AZ$3&gt;=$C137,IF(AZ$3&lt;=$C137+$D137-1,VLOOKUP((AZ$3-$C137+1)/$D137,Profile!$B$2:$C$250,2)*($E137-$G136)-(IF(AY$3&gt;=$C137,IF(AY$3&lt;=$C137+$D137-1,VLOOKUP((AY$3-$C137+1)/$D137,Profile!$B$2:$C$250,2)*($E137-$G136),0),0)),0),0)</f>
        <v>0</v>
      </c>
      <c r="BA137" s="148">
        <f>IF(BA$3&gt;=$C137,IF(BA$3&lt;=$C137+$D137-1,VLOOKUP((BA$3-$C137+1)/$D137,Profile!$B$2:$C$250,2)*($E137-$G136)-(IF(AZ$3&gt;=$C137,IF(AZ$3&lt;=$C137+$D137-1,VLOOKUP((AZ$3-$C137+1)/$D137,Profile!$B$2:$C$250,2)*($E137-$G136),0),0)),0),0)</f>
        <v>0</v>
      </c>
      <c r="BB137" s="148">
        <f>IF(BB$3&gt;=$C137,IF(BB$3&lt;=$C137+$D137-1,VLOOKUP((BB$3-$C137+1)/$D137,Profile!$B$2:$C$250,2)*($E137-$G136)-(IF(BA$3&gt;=$C137,IF(BA$3&lt;=$C137+$D137-1,VLOOKUP((BA$3-$C137+1)/$D137,Profile!$B$2:$C$250,2)*($E137-$G136),0),0)),0),0)</f>
        <v>0</v>
      </c>
      <c r="BC137" s="148">
        <f>IF(BC$3&gt;=$C137,IF(BC$3&lt;=$C137+$D137-1,VLOOKUP((BC$3-$C137+1)/$D137,Profile!$B$2:$C$250,2)*($E137-$G136)-(IF(BB$3&gt;=$C137,IF(BB$3&lt;=$C137+$D137-1,VLOOKUP((BB$3-$C137+1)/$D137,Profile!$B$2:$C$250,2)*($E137-$G136),0),0)),0),0)</f>
        <v>0</v>
      </c>
      <c r="BD137" s="148">
        <f>IF(BD$3&gt;=$C137,IF(BD$3&lt;=$C137+$D137-1,VLOOKUP((BD$3-$C137+1)/$D137,Profile!$B$2:$C$250,2)*($E137-$G136)-(IF(BC$3&gt;=$C137,IF(BC$3&lt;=$C137+$D137-1,VLOOKUP((BC$3-$C137+1)/$D137,Profile!$B$2:$C$250,2)*($E137-$G136),0),0)),0),0)</f>
        <v>0</v>
      </c>
      <c r="BE137" s="148">
        <f>IF(BE$3&gt;=$C137,IF(BE$3&lt;=$C137+$D137-1,VLOOKUP((BE$3-$C137+1)/$D137,Profile!$B$2:$C$250,2)*($E137-$G136)-(IF(BD$3&gt;=$C137,IF(BD$3&lt;=$C137+$D137-1,VLOOKUP((BD$3-$C137+1)/$D137,Profile!$B$2:$C$250,2)*($E137-$G136),0),0)),0),0)</f>
        <v>0</v>
      </c>
      <c r="BF137" s="148">
        <f>IF(BF$3&gt;=$C137,IF(BF$3&lt;=$C137+$D137-1,VLOOKUP((BF$3-$C137+1)/$D137,Profile!$B$2:$C$250,2)*($E137-$G136)-(IF(BE$3&gt;=$C137,IF(BE$3&lt;=$C137+$D137-1,VLOOKUP((BE$3-$C137+1)/$D137,Profile!$B$2:$C$250,2)*($E137-$G136),0),0)),0),0)</f>
        <v>0</v>
      </c>
      <c r="BG137" s="148">
        <f>IF(BG$3&gt;=$C137,IF(BG$3&lt;=$C137+$D137-1,VLOOKUP((BG$3-$C137+1)/$D137,Profile!$B$2:$C$250,2)*($E137-$G136)-(IF(BF$3&gt;=$C137,IF(BF$3&lt;=$C137+$D137-1,VLOOKUP((BF$3-$C137+1)/$D137,Profile!$B$2:$C$250,2)*($E137-$G136),0),0)),0),0)</f>
        <v>0</v>
      </c>
      <c r="BH137" s="148">
        <f>IF(BH$3&gt;=$C137,IF(BH$3&lt;=$C137+$D137-1,VLOOKUP((BH$3-$C137+1)/$D137,Profile!$B$2:$C$250,2)*($E137-$G136)-(IF(BG$3&gt;=$C137,IF(BG$3&lt;=$C137+$D137-1,VLOOKUP((BG$3-$C137+1)/$D137,Profile!$B$2:$C$250,2)*($E137-$G136),0),0)),0),0)</f>
        <v>0</v>
      </c>
      <c r="BI137" s="148">
        <f>IF(BI$3&gt;=$C137,IF(BI$3&lt;=$C137+$D137-1,VLOOKUP((BI$3-$C137+1)/$D137,Profile!$B$2:$C$250,2)*($E137-$G136)-(IF(BH$3&gt;=$C137,IF(BH$3&lt;=$C137+$D137-1,VLOOKUP((BH$3-$C137+1)/$D137,Profile!$B$2:$C$250,2)*($E137-$G136),0),0)),0),0)</f>
        <v>0</v>
      </c>
      <c r="BJ137" s="148">
        <f>IF(BJ$3&gt;=$C137,IF(BJ$3&lt;=$C137+$D137-1,VLOOKUP((BJ$3-$C137+1)/$D137,Profile!$B$2:$C$250,2)*($E137-$G136)-(IF(BI$3&gt;=$C137,IF(BI$3&lt;=$C137+$D137-1,VLOOKUP((BI$3-$C137+1)/$D137,Profile!$B$2:$C$250,2)*($E137-$G136),0),0)),0),0)</f>
        <v>0</v>
      </c>
      <c r="BK137" s="148">
        <f>IF(BK$3&gt;=$C137,IF(BK$3&lt;=$C137+$D137-1,VLOOKUP((BK$3-$C137+1)/$D137,Profile!$B$2:$C$250,2)*($E137-$G136)-(IF(BJ$3&gt;=$C137,IF(BJ$3&lt;=$C137+$D137-1,VLOOKUP((BJ$3-$C137+1)/$D137,Profile!$B$2:$C$250,2)*($E137-$G136),0),0)),0),0)</f>
        <v>0</v>
      </c>
      <c r="BL137" s="148">
        <f>IF(BL$3&gt;=$C137,IF(BL$3&lt;=$C137+$D137-1,VLOOKUP((BL$3-$C137+1)/$D137,Profile!$B$2:$C$250,2)*($E137-$G136)-(IF(BK$3&gt;=$C137,IF(BK$3&lt;=$C137+$D137-1,VLOOKUP((BK$3-$C137+1)/$D137,Profile!$B$2:$C$250,2)*($E137-$G136),0),0)),0),0)</f>
        <v>0</v>
      </c>
      <c r="BM137" s="148">
        <f>IF(BM$3&gt;=$C137,IF(BM$3&lt;=$C137+$D137-1,VLOOKUP((BM$3-$C137+1)/$D137,Profile!$B$2:$C$250,2)*($E137-$G136)-(IF(BL$3&gt;=$C137,IF(BL$3&lt;=$C137+$D137-1,VLOOKUP((BL$3-$C137+1)/$D137,Profile!$B$2:$C$250,2)*($E137-$G136),0),0)),0),0)</f>
        <v>0</v>
      </c>
      <c r="BN137" s="148">
        <f>IF(BN$3&gt;=$C137,IF(BN$3&lt;=$C137+$D137-1,VLOOKUP((BN$3-$C137+1)/$D137,Profile!$B$2:$C$250,2)*($E137-$G136)-(IF(BM$3&gt;=$C137,IF(BM$3&lt;=$C137+$D137-1,VLOOKUP((BM$3-$C137+1)/$D137,Profile!$B$2:$C$250,2)*($E137-$G136),0),0)),0),0)</f>
        <v>0</v>
      </c>
      <c r="BO137" s="148">
        <f>IF(BO$3&gt;=$C137,IF(BO$3&lt;=$C137+$D137-1,VLOOKUP((BO$3-$C137+1)/$D137,Profile!$B$2:$C$250,2)*($E137-$G136)-(IF(BN$3&gt;=$C137,IF(BN$3&lt;=$C137+$D137-1,VLOOKUP((BN$3-$C137+1)/$D137,Profile!$B$2:$C$250,2)*($E137-$G136),0),0)),0),0)</f>
        <v>0</v>
      </c>
      <c r="BP137" s="148">
        <f>IF(BP$3&gt;=$C137,IF(BP$3&lt;=$C137+$D137-1,VLOOKUP((BP$3-$C137+1)/$D137,Profile!$B$2:$C$250,2)*($E137-$G136)-(IF(BO$3&gt;=$C137,IF(BO$3&lt;=$C137+$D137-1,VLOOKUP((BO$3-$C137+1)/$D137,Profile!$B$2:$C$250,2)*($E137-$G136),0),0)),0),0)</f>
        <v>0</v>
      </c>
      <c r="BQ137" s="148">
        <f>IF(BQ$3&gt;=$C137,IF(BQ$3&lt;=$C137+$D137-1,VLOOKUP((BQ$3-$C137+1)/$D137,Profile!$B$2:$C$250,2)*($E137-$G136)-(IF(BP$3&gt;=$C137,IF(BP$3&lt;=$C137+$D137-1,VLOOKUP((BP$3-$C137+1)/$D137,Profile!$B$2:$C$250,2)*($E137-$G136),0),0)),0),0)</f>
        <v>0</v>
      </c>
      <c r="BR137" s="148">
        <f>IF(BR$3&gt;=$C137,IF(BR$3&lt;=$C137+$D137-1,VLOOKUP((BR$3-$C137+1)/$D137,Profile!$B$2:$C$250,2)*($E137-$G136)-(IF(BQ$3&gt;=$C137,IF(BQ$3&lt;=$C137+$D137-1,VLOOKUP((BQ$3-$C137+1)/$D137,Profile!$B$2:$C$250,2)*($E137-$G136),0),0)),0),0)</f>
        <v>0</v>
      </c>
      <c r="BS137" s="148">
        <f>IF(BS$3&gt;=$C137,IF(BS$3&lt;=$C137+$D137-1,VLOOKUP((BS$3-$C137+1)/$D137,Profile!$B$2:$C$250,2)*($E137-$G136)-(IF(BR$3&gt;=$C137,IF(BR$3&lt;=$C137+$D137-1,VLOOKUP((BR$3-$C137+1)/$D137,Profile!$B$2:$C$250,2)*($E137-$G136),0),0)),0),0)</f>
        <v>0</v>
      </c>
      <c r="BT137" s="148">
        <f>IF(BT$3&gt;=$C137,IF(BT$3&lt;=$C137+$D137-1,VLOOKUP((BT$3-$C137+1)/$D137,Profile!$B$2:$C$250,2)*($E137-$G136)-(IF(BS$3&gt;=$C137,IF(BS$3&lt;=$C137+$D137-1,VLOOKUP((BS$3-$C137+1)/$D137,Profile!$B$2:$C$250,2)*($E137-$G136),0),0)),0),0)</f>
        <v>0</v>
      </c>
    </row>
    <row r="138" spans="1:72" ht="10.15" customHeight="1">
      <c r="A138" s="131"/>
      <c r="B138" s="154"/>
      <c r="C138" s="131"/>
      <c r="D138" s="153"/>
      <c r="E138" s="149"/>
      <c r="F138" s="142" t="s">
        <v>31</v>
      </c>
      <c r="G138" s="148">
        <f>SUM(H138:GA138)</f>
        <v>0</v>
      </c>
      <c r="H138" s="148">
        <f t="shared" ref="H138:AM138" si="106">+H136+H137</f>
        <v>0</v>
      </c>
      <c r="I138" s="148">
        <f t="shared" si="106"/>
        <v>0</v>
      </c>
      <c r="J138" s="148">
        <f t="shared" si="106"/>
        <v>0</v>
      </c>
      <c r="K138" s="148">
        <f t="shared" si="106"/>
        <v>0</v>
      </c>
      <c r="L138" s="148">
        <f t="shared" si="106"/>
        <v>0</v>
      </c>
      <c r="M138" s="148">
        <f t="shared" si="106"/>
        <v>0</v>
      </c>
      <c r="N138" s="148">
        <f t="shared" si="106"/>
        <v>0</v>
      </c>
      <c r="O138" s="148">
        <f t="shared" si="106"/>
        <v>0</v>
      </c>
      <c r="P138" s="148">
        <f t="shared" si="106"/>
        <v>0</v>
      </c>
      <c r="Q138" s="148">
        <f t="shared" si="106"/>
        <v>0</v>
      </c>
      <c r="R138" s="148">
        <f t="shared" si="106"/>
        <v>0</v>
      </c>
      <c r="S138" s="148">
        <f t="shared" si="106"/>
        <v>0</v>
      </c>
      <c r="T138" s="148">
        <f t="shared" si="106"/>
        <v>0</v>
      </c>
      <c r="U138" s="148">
        <f t="shared" si="106"/>
        <v>0</v>
      </c>
      <c r="V138" s="148">
        <f t="shared" si="106"/>
        <v>0</v>
      </c>
      <c r="W138" s="148">
        <f t="shared" si="106"/>
        <v>0</v>
      </c>
      <c r="X138" s="148">
        <f t="shared" si="106"/>
        <v>0</v>
      </c>
      <c r="Y138" s="148">
        <f t="shared" si="106"/>
        <v>0</v>
      </c>
      <c r="Z138" s="148">
        <f t="shared" si="106"/>
        <v>0</v>
      </c>
      <c r="AA138" s="148">
        <f t="shared" si="106"/>
        <v>0</v>
      </c>
      <c r="AB138" s="148">
        <f t="shared" si="106"/>
        <v>0</v>
      </c>
      <c r="AC138" s="148">
        <f t="shared" si="106"/>
        <v>0</v>
      </c>
      <c r="AD138" s="148">
        <f t="shared" si="106"/>
        <v>0</v>
      </c>
      <c r="AE138" s="148">
        <f t="shared" si="106"/>
        <v>0</v>
      </c>
      <c r="AF138" s="148">
        <f t="shared" si="106"/>
        <v>0</v>
      </c>
      <c r="AG138" s="148">
        <f t="shared" si="106"/>
        <v>0</v>
      </c>
      <c r="AH138" s="148">
        <f t="shared" si="106"/>
        <v>0</v>
      </c>
      <c r="AI138" s="148">
        <f t="shared" si="106"/>
        <v>0</v>
      </c>
      <c r="AJ138" s="148">
        <f t="shared" si="106"/>
        <v>0</v>
      </c>
      <c r="AK138" s="148">
        <f t="shared" si="106"/>
        <v>0</v>
      </c>
      <c r="AL138" s="148">
        <f t="shared" si="106"/>
        <v>0</v>
      </c>
      <c r="AM138" s="148">
        <f t="shared" si="106"/>
        <v>0</v>
      </c>
      <c r="AN138" s="148">
        <f t="shared" ref="AN138:BS138" si="107">+AN136+AN137</f>
        <v>0</v>
      </c>
      <c r="AO138" s="148">
        <f t="shared" si="107"/>
        <v>0</v>
      </c>
      <c r="AP138" s="148">
        <f t="shared" si="107"/>
        <v>0</v>
      </c>
      <c r="AQ138" s="148">
        <f t="shared" si="107"/>
        <v>0</v>
      </c>
      <c r="AR138" s="148">
        <f t="shared" si="107"/>
        <v>0</v>
      </c>
      <c r="AS138" s="148">
        <f t="shared" si="107"/>
        <v>0</v>
      </c>
      <c r="AT138" s="148">
        <f t="shared" si="107"/>
        <v>0</v>
      </c>
      <c r="AU138" s="148">
        <f t="shared" si="107"/>
        <v>0</v>
      </c>
      <c r="AV138" s="148">
        <f t="shared" si="107"/>
        <v>0</v>
      </c>
      <c r="AW138" s="148">
        <f t="shared" si="107"/>
        <v>0</v>
      </c>
      <c r="AX138" s="148">
        <f t="shared" si="107"/>
        <v>0</v>
      </c>
      <c r="AY138" s="148">
        <f t="shared" si="107"/>
        <v>0</v>
      </c>
      <c r="AZ138" s="148">
        <f t="shared" si="107"/>
        <v>0</v>
      </c>
      <c r="BA138" s="148">
        <f t="shared" si="107"/>
        <v>0</v>
      </c>
      <c r="BB138" s="148">
        <f t="shared" si="107"/>
        <v>0</v>
      </c>
      <c r="BC138" s="148">
        <f t="shared" si="107"/>
        <v>0</v>
      </c>
      <c r="BD138" s="148">
        <f t="shared" si="107"/>
        <v>0</v>
      </c>
      <c r="BE138" s="148">
        <f t="shared" si="107"/>
        <v>0</v>
      </c>
      <c r="BF138" s="148">
        <f t="shared" si="107"/>
        <v>0</v>
      </c>
      <c r="BG138" s="148">
        <f t="shared" si="107"/>
        <v>0</v>
      </c>
      <c r="BH138" s="148">
        <f t="shared" si="107"/>
        <v>0</v>
      </c>
      <c r="BI138" s="148">
        <f t="shared" si="107"/>
        <v>0</v>
      </c>
      <c r="BJ138" s="148">
        <f t="shared" si="107"/>
        <v>0</v>
      </c>
      <c r="BK138" s="148">
        <f t="shared" si="107"/>
        <v>0</v>
      </c>
      <c r="BL138" s="148">
        <f t="shared" si="107"/>
        <v>0</v>
      </c>
      <c r="BM138" s="148">
        <f t="shared" si="107"/>
        <v>0</v>
      </c>
      <c r="BN138" s="148">
        <f t="shared" si="107"/>
        <v>0</v>
      </c>
      <c r="BO138" s="148">
        <f t="shared" si="107"/>
        <v>0</v>
      </c>
      <c r="BP138" s="148">
        <f t="shared" si="107"/>
        <v>0</v>
      </c>
      <c r="BQ138" s="148">
        <f t="shared" si="107"/>
        <v>0</v>
      </c>
      <c r="BR138" s="148">
        <f t="shared" si="107"/>
        <v>0</v>
      </c>
      <c r="BS138" s="148">
        <f t="shared" si="107"/>
        <v>0</v>
      </c>
      <c r="BT138" s="148">
        <f>+BT136+BT137</f>
        <v>0</v>
      </c>
    </row>
    <row r="139" spans="1:72" ht="10.15" customHeight="1">
      <c r="A139" s="131"/>
      <c r="B139" s="154"/>
      <c r="C139" s="131"/>
      <c r="D139" s="149"/>
      <c r="F139" s="142" t="s">
        <v>36</v>
      </c>
      <c r="G139" s="148"/>
      <c r="H139" s="148">
        <f>+H138</f>
        <v>0</v>
      </c>
      <c r="I139" s="148">
        <f t="shared" ref="I139:AN139" si="108">+I138+H139</f>
        <v>0</v>
      </c>
      <c r="J139" s="148">
        <f t="shared" si="108"/>
        <v>0</v>
      </c>
      <c r="K139" s="148">
        <f t="shared" si="108"/>
        <v>0</v>
      </c>
      <c r="L139" s="148">
        <f t="shared" si="108"/>
        <v>0</v>
      </c>
      <c r="M139" s="148">
        <f t="shared" si="108"/>
        <v>0</v>
      </c>
      <c r="N139" s="148">
        <f t="shared" si="108"/>
        <v>0</v>
      </c>
      <c r="O139" s="148">
        <f t="shared" si="108"/>
        <v>0</v>
      </c>
      <c r="P139" s="148">
        <f t="shared" si="108"/>
        <v>0</v>
      </c>
      <c r="Q139" s="148">
        <f t="shared" si="108"/>
        <v>0</v>
      </c>
      <c r="R139" s="148">
        <f t="shared" si="108"/>
        <v>0</v>
      </c>
      <c r="S139" s="148">
        <f t="shared" si="108"/>
        <v>0</v>
      </c>
      <c r="T139" s="148">
        <f t="shared" si="108"/>
        <v>0</v>
      </c>
      <c r="U139" s="148">
        <f t="shared" si="108"/>
        <v>0</v>
      </c>
      <c r="V139" s="148">
        <f t="shared" si="108"/>
        <v>0</v>
      </c>
      <c r="W139" s="148">
        <f t="shared" si="108"/>
        <v>0</v>
      </c>
      <c r="X139" s="148">
        <f t="shared" si="108"/>
        <v>0</v>
      </c>
      <c r="Y139" s="148">
        <f t="shared" si="108"/>
        <v>0</v>
      </c>
      <c r="Z139" s="148">
        <f t="shared" si="108"/>
        <v>0</v>
      </c>
      <c r="AA139" s="148">
        <f t="shared" si="108"/>
        <v>0</v>
      </c>
      <c r="AB139" s="148">
        <f t="shared" si="108"/>
        <v>0</v>
      </c>
      <c r="AC139" s="148">
        <f t="shared" si="108"/>
        <v>0</v>
      </c>
      <c r="AD139" s="148">
        <f t="shared" si="108"/>
        <v>0</v>
      </c>
      <c r="AE139" s="148">
        <f t="shared" si="108"/>
        <v>0</v>
      </c>
      <c r="AF139" s="148">
        <f t="shared" si="108"/>
        <v>0</v>
      </c>
      <c r="AG139" s="148">
        <f t="shared" si="108"/>
        <v>0</v>
      </c>
      <c r="AH139" s="148">
        <f t="shared" si="108"/>
        <v>0</v>
      </c>
      <c r="AI139" s="148">
        <f t="shared" si="108"/>
        <v>0</v>
      </c>
      <c r="AJ139" s="148">
        <f t="shared" si="108"/>
        <v>0</v>
      </c>
      <c r="AK139" s="148">
        <f t="shared" si="108"/>
        <v>0</v>
      </c>
      <c r="AL139" s="148">
        <f t="shared" si="108"/>
        <v>0</v>
      </c>
      <c r="AM139" s="148">
        <f t="shared" si="108"/>
        <v>0</v>
      </c>
      <c r="AN139" s="148">
        <f t="shared" si="108"/>
        <v>0</v>
      </c>
      <c r="AO139" s="148">
        <f t="shared" ref="AO139:BT139" si="109">+AO138+AN139</f>
        <v>0</v>
      </c>
      <c r="AP139" s="148">
        <f t="shared" si="109"/>
        <v>0</v>
      </c>
      <c r="AQ139" s="148">
        <f t="shared" si="109"/>
        <v>0</v>
      </c>
      <c r="AR139" s="148">
        <f t="shared" si="109"/>
        <v>0</v>
      </c>
      <c r="AS139" s="148">
        <f t="shared" si="109"/>
        <v>0</v>
      </c>
      <c r="AT139" s="148">
        <f t="shared" si="109"/>
        <v>0</v>
      </c>
      <c r="AU139" s="148">
        <f t="shared" si="109"/>
        <v>0</v>
      </c>
      <c r="AV139" s="148">
        <f t="shared" si="109"/>
        <v>0</v>
      </c>
      <c r="AW139" s="148">
        <f t="shared" si="109"/>
        <v>0</v>
      </c>
      <c r="AX139" s="148">
        <f t="shared" si="109"/>
        <v>0</v>
      </c>
      <c r="AY139" s="148">
        <f t="shared" si="109"/>
        <v>0</v>
      </c>
      <c r="AZ139" s="148">
        <f t="shared" si="109"/>
        <v>0</v>
      </c>
      <c r="BA139" s="148">
        <f t="shared" si="109"/>
        <v>0</v>
      </c>
      <c r="BB139" s="148">
        <f t="shared" si="109"/>
        <v>0</v>
      </c>
      <c r="BC139" s="148">
        <f t="shared" si="109"/>
        <v>0</v>
      </c>
      <c r="BD139" s="148">
        <f t="shared" si="109"/>
        <v>0</v>
      </c>
      <c r="BE139" s="148">
        <f t="shared" si="109"/>
        <v>0</v>
      </c>
      <c r="BF139" s="148">
        <f t="shared" si="109"/>
        <v>0</v>
      </c>
      <c r="BG139" s="148">
        <f t="shared" si="109"/>
        <v>0</v>
      </c>
      <c r="BH139" s="148">
        <f t="shared" si="109"/>
        <v>0</v>
      </c>
      <c r="BI139" s="148">
        <f t="shared" si="109"/>
        <v>0</v>
      </c>
      <c r="BJ139" s="148">
        <f t="shared" si="109"/>
        <v>0</v>
      </c>
      <c r="BK139" s="148">
        <f t="shared" si="109"/>
        <v>0</v>
      </c>
      <c r="BL139" s="148">
        <f t="shared" si="109"/>
        <v>0</v>
      </c>
      <c r="BM139" s="148">
        <f t="shared" si="109"/>
        <v>0</v>
      </c>
      <c r="BN139" s="148">
        <f t="shared" si="109"/>
        <v>0</v>
      </c>
      <c r="BO139" s="148">
        <f t="shared" si="109"/>
        <v>0</v>
      </c>
      <c r="BP139" s="148">
        <f t="shared" si="109"/>
        <v>0</v>
      </c>
      <c r="BQ139" s="148">
        <f t="shared" si="109"/>
        <v>0</v>
      </c>
      <c r="BR139" s="148">
        <f t="shared" si="109"/>
        <v>0</v>
      </c>
      <c r="BS139" s="148">
        <f t="shared" si="109"/>
        <v>0</v>
      </c>
      <c r="BT139" s="148">
        <f t="shared" si="109"/>
        <v>0</v>
      </c>
    </row>
    <row r="140" spans="1:72" ht="1.9" customHeight="1">
      <c r="A140" s="131"/>
      <c r="B140" s="154"/>
      <c r="C140" s="131"/>
      <c r="E140" s="149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</row>
    <row r="141" spans="1:72" ht="10.15" customHeight="1">
      <c r="A141" s="131">
        <v>28</v>
      </c>
      <c r="B141" s="155" t="s">
        <v>62</v>
      </c>
      <c r="C141" s="131"/>
      <c r="E141" s="149"/>
      <c r="F141" s="156" t="s">
        <v>34</v>
      </c>
      <c r="G141" s="148">
        <f>SUM(H141:GA141)</f>
        <v>0</v>
      </c>
      <c r="H141" s="157"/>
      <c r="I141" s="157"/>
      <c r="J141" s="157"/>
      <c r="K141" s="157"/>
      <c r="L141" s="157">
        <v>0</v>
      </c>
      <c r="M141" s="157"/>
      <c r="N141" s="157">
        <v>0</v>
      </c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>
        <v>0</v>
      </c>
      <c r="AG141" s="157">
        <v>0</v>
      </c>
      <c r="AH141" s="157">
        <v>0</v>
      </c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</row>
    <row r="142" spans="1:72" ht="10.15" customHeight="1">
      <c r="A142" s="131"/>
      <c r="B142" s="154"/>
      <c r="C142" s="150"/>
      <c r="D142" s="151"/>
      <c r="E142" s="152"/>
      <c r="F142" s="142" t="s">
        <v>35</v>
      </c>
      <c r="G142" s="148">
        <f>SUM(H142:GA142)</f>
        <v>0</v>
      </c>
      <c r="H142" s="148">
        <f>IF(H$3&gt;=$C142,IF(H$3&lt;=$C142+$D142-1,VLOOKUP((H$3-$C142+1)/$D142,Profile!$B$2:$C$250,2)*($E142-$G141)-(IF(G$3&gt;=$C142,IF(G$3&lt;=$C142+$D142-1,VLOOKUP((G$3-$C142+1)/$D142,Profile!$B$2:$C$250,2)*($E142-$G141),0),0)),0),0)</f>
        <v>0</v>
      </c>
      <c r="I142" s="148">
        <f>IF(I$3&gt;=$C142,IF(I$3&lt;=$C142+$D142-1,VLOOKUP((I$3-$C142+1)/$D142,Profile!$B$2:$C$250,2)*($E142-$G141)-(IF(H$3&gt;=$C142,IF(H$3&lt;=$C142+$D142-1,VLOOKUP((H$3-$C142+1)/$D142,Profile!$B$2:$C$250,2)*($E142-$G141),0),0)),0),0)</f>
        <v>0</v>
      </c>
      <c r="J142" s="148">
        <f>IF(J$3&gt;=$C142,IF(J$3&lt;=$C142+$D142-1,VLOOKUP((J$3-$C142+1)/$D142,Profile!$B$2:$C$250,2)*($E142-$G141)-(IF(I$3&gt;=$C142,IF(I$3&lt;=$C142+$D142-1,VLOOKUP((I$3-$C142+1)/$D142,Profile!$B$2:$C$250,2)*($E142-$G141),0),0)),0),0)</f>
        <v>0</v>
      </c>
      <c r="K142" s="148">
        <f>IF(K$3&gt;=$C142,IF(K$3&lt;=$C142+$D142-1,VLOOKUP((K$3-$C142+1)/$D142,Profile!$B$2:$C$250,2)*($E142-$G141)-(IF(J$3&gt;=$C142,IF(J$3&lt;=$C142+$D142-1,VLOOKUP((J$3-$C142+1)/$D142,Profile!$B$2:$C$250,2)*($E142-$G141),0),0)),0),0)</f>
        <v>0</v>
      </c>
      <c r="L142" s="148">
        <f>IF(L$3&gt;=$C142,IF(L$3&lt;=$C142+$D142-1,VLOOKUP((L$3-$C142+1)/$D142,Profile!$B$2:$C$250,2)*($E142-$G141)-(IF(K$3&gt;=$C142,IF(K$3&lt;=$C142+$D142-1,VLOOKUP((K$3-$C142+1)/$D142,Profile!$B$2:$C$250,2)*($E142-$G141),0),0)),0),0)</f>
        <v>0</v>
      </c>
      <c r="M142" s="148">
        <f>IF(M$3&gt;=$C142,IF(M$3&lt;=$C142+$D142-1,VLOOKUP((M$3-$C142+1)/$D142,Profile!$B$2:$C$250,2)*($E142-$G141)-(IF(L$3&gt;=$C142,IF(L$3&lt;=$C142+$D142-1,VLOOKUP((L$3-$C142+1)/$D142,Profile!$B$2:$C$250,2)*($E142-$G141),0),0)),0),0)</f>
        <v>0</v>
      </c>
      <c r="N142" s="148">
        <f>IF(N$3&gt;=$C142,IF(N$3&lt;=$C142+$D142-1,VLOOKUP((N$3-$C142+1)/$D142,Profile!$B$2:$C$250,2)*($E142-$G141)-(IF(M$3&gt;=$C142,IF(M$3&lt;=$C142+$D142-1,VLOOKUP((M$3-$C142+1)/$D142,Profile!$B$2:$C$250,2)*($E142-$G141),0),0)),0),0)</f>
        <v>0</v>
      </c>
      <c r="O142" s="148">
        <f>IF(O$3&gt;=$C142,IF(O$3&lt;=$C142+$D142-1,VLOOKUP((O$3-$C142+1)/$D142,Profile!$B$2:$C$250,2)*($E142-$G141)-(IF(N$3&gt;=$C142,IF(N$3&lt;=$C142+$D142-1,VLOOKUP((N$3-$C142+1)/$D142,Profile!$B$2:$C$250,2)*($E142-$G141),0),0)),0),0)</f>
        <v>0</v>
      </c>
      <c r="P142" s="148">
        <f>IF(P$3&gt;=$C142,IF(P$3&lt;=$C142+$D142-1,VLOOKUP((P$3-$C142+1)/$D142,Profile!$B$2:$C$250,2)*($E142-$G141)-(IF(O$3&gt;=$C142,IF(O$3&lt;=$C142+$D142-1,VLOOKUP((O$3-$C142+1)/$D142,Profile!$B$2:$C$250,2)*($E142-$G141),0),0)),0),0)</f>
        <v>0</v>
      </c>
      <c r="Q142" s="148">
        <f>IF(Q$3&gt;=$C142,IF(Q$3&lt;=$C142+$D142-1,VLOOKUP((Q$3-$C142+1)/$D142,Profile!$B$2:$C$250,2)*($E142-$G141)-(IF(P$3&gt;=$C142,IF(P$3&lt;=$C142+$D142-1,VLOOKUP((P$3-$C142+1)/$D142,Profile!$B$2:$C$250,2)*($E142-$G141),0),0)),0),0)</f>
        <v>0</v>
      </c>
      <c r="R142" s="148">
        <f>IF(R$3&gt;=$C142,IF(R$3&lt;=$C142+$D142-1,VLOOKUP((R$3-$C142+1)/$D142,Profile!$B$2:$C$250,2)*($E142-$G141)-(IF(Q$3&gt;=$C142,IF(Q$3&lt;=$C142+$D142-1,VLOOKUP((Q$3-$C142+1)/$D142,Profile!$B$2:$C$250,2)*($E142-$G141),0),0)),0),0)</f>
        <v>0</v>
      </c>
      <c r="S142" s="148">
        <f>IF(S$3&gt;=$C142,IF(S$3&lt;=$C142+$D142-1,VLOOKUP((S$3-$C142+1)/$D142,Profile!$B$2:$C$250,2)*($E142-$G141)-(IF(R$3&gt;=$C142,IF(R$3&lt;=$C142+$D142-1,VLOOKUP((R$3-$C142+1)/$D142,Profile!$B$2:$C$250,2)*($E142-$G141),0),0)),0),0)</f>
        <v>0</v>
      </c>
      <c r="T142" s="148">
        <f>IF(T$3&gt;=$C142,IF(T$3&lt;=$C142+$D142-1,VLOOKUP((T$3-$C142+1)/$D142,Profile!$B$2:$C$250,2)*($E142-$G141)-(IF(S$3&gt;=$C142,IF(S$3&lt;=$C142+$D142-1,VLOOKUP((S$3-$C142+1)/$D142,Profile!$B$2:$C$250,2)*($E142-$G141),0),0)),0),0)</f>
        <v>0</v>
      </c>
      <c r="U142" s="148">
        <f>IF(U$3&gt;=$C142,IF(U$3&lt;=$C142+$D142-1,VLOOKUP((U$3-$C142+1)/$D142,Profile!$B$2:$C$250,2)*($E142-$G141)-(IF(T$3&gt;=$C142,IF(T$3&lt;=$C142+$D142-1,VLOOKUP((T$3-$C142+1)/$D142,Profile!$B$2:$C$250,2)*($E142-$G141),0),0)),0),0)</f>
        <v>0</v>
      </c>
      <c r="V142" s="148">
        <f>IF(V$3&gt;=$C142,IF(V$3&lt;=$C142+$D142-1,VLOOKUP((V$3-$C142+1)/$D142,Profile!$B$2:$C$250,2)*($E142-$G141)-(IF(U$3&gt;=$C142,IF(U$3&lt;=$C142+$D142-1,VLOOKUP((U$3-$C142+1)/$D142,Profile!$B$2:$C$250,2)*($E142-$G141),0),0)),0),0)</f>
        <v>0</v>
      </c>
      <c r="W142" s="148">
        <f>IF(W$3&gt;=$C142,IF(W$3&lt;=$C142+$D142-1,VLOOKUP((W$3-$C142+1)/$D142,Profile!$B$2:$C$250,2)*($E142-$G141)-(IF(V$3&gt;=$C142,IF(V$3&lt;=$C142+$D142-1,VLOOKUP((V$3-$C142+1)/$D142,Profile!$B$2:$C$250,2)*($E142-$G141),0),0)),0),0)</f>
        <v>0</v>
      </c>
      <c r="X142" s="148">
        <f>IF(X$3&gt;=$C142,IF(X$3&lt;=$C142+$D142-1,VLOOKUP((X$3-$C142+1)/$D142,Profile!$B$2:$C$250,2)*($E142-$G141)-(IF(W$3&gt;=$C142,IF(W$3&lt;=$C142+$D142-1,VLOOKUP((W$3-$C142+1)/$D142,Profile!$B$2:$C$250,2)*($E142-$G141),0),0)),0),0)</f>
        <v>0</v>
      </c>
      <c r="Y142" s="148">
        <f>IF(Y$3&gt;=$C142,IF(Y$3&lt;=$C142+$D142-1,VLOOKUP((Y$3-$C142+1)/$D142,Profile!$B$2:$C$250,2)*($E142-$G141)-(IF(X$3&gt;=$C142,IF(X$3&lt;=$C142+$D142-1,VLOOKUP((X$3-$C142+1)/$D142,Profile!$B$2:$C$250,2)*($E142-$G141),0),0)),0),0)</f>
        <v>0</v>
      </c>
      <c r="Z142" s="148">
        <f>IF(Z$3&gt;=$C142,IF(Z$3&lt;=$C142+$D142-1,VLOOKUP((Z$3-$C142+1)/$D142,Profile!$B$2:$C$250,2)*($E142-$G141)-(IF(Y$3&gt;=$C142,IF(Y$3&lt;=$C142+$D142-1,VLOOKUP((Y$3-$C142+1)/$D142,Profile!$B$2:$C$250,2)*($E142-$G141),0),0)),0),0)</f>
        <v>0</v>
      </c>
      <c r="AA142" s="148">
        <f>IF(AA$3&gt;=$C142,IF(AA$3&lt;=$C142+$D142-1,VLOOKUP((AA$3-$C142+1)/$D142,Profile!$B$2:$C$250,2)*($E142-$G141)-(IF(Z$3&gt;=$C142,IF(Z$3&lt;=$C142+$D142-1,VLOOKUP((Z$3-$C142+1)/$D142,Profile!$B$2:$C$250,2)*($E142-$G141),0),0)),0),0)</f>
        <v>0</v>
      </c>
      <c r="AB142" s="148">
        <f>IF(AB$3&gt;=$C142,IF(AB$3&lt;=$C142+$D142-1,VLOOKUP((AB$3-$C142+1)/$D142,Profile!$B$2:$C$250,2)*($E142-$G141)-(IF(AA$3&gt;=$C142,IF(AA$3&lt;=$C142+$D142-1,VLOOKUP((AA$3-$C142+1)/$D142,Profile!$B$2:$C$250,2)*($E142-$G141),0),0)),0),0)</f>
        <v>0</v>
      </c>
      <c r="AC142" s="148">
        <f>IF(AC$3&gt;=$C142,IF(AC$3&lt;=$C142+$D142-1,VLOOKUP((AC$3-$C142+1)/$D142,Profile!$B$2:$C$250,2)*($E142-$G141)-(IF(AB$3&gt;=$C142,IF(AB$3&lt;=$C142+$D142-1,VLOOKUP((AB$3-$C142+1)/$D142,Profile!$B$2:$C$250,2)*($E142-$G141),0),0)),0),0)</f>
        <v>0</v>
      </c>
      <c r="AD142" s="148">
        <f>IF(AD$3&gt;=$C142,IF(AD$3&lt;=$C142+$D142-1,VLOOKUP((AD$3-$C142+1)/$D142,Profile!$B$2:$C$250,2)*($E142-$G141)-(IF(AC$3&gt;=$C142,IF(AC$3&lt;=$C142+$D142-1,VLOOKUP((AC$3-$C142+1)/$D142,Profile!$B$2:$C$250,2)*($E142-$G141),0),0)),0),0)</f>
        <v>0</v>
      </c>
      <c r="AE142" s="148">
        <f>IF(AE$3&gt;=$C142,IF(AE$3&lt;=$C142+$D142-1,VLOOKUP((AE$3-$C142+1)/$D142,Profile!$B$2:$C$250,2)*($E142-$G141)-(IF(AD$3&gt;=$C142,IF(AD$3&lt;=$C142+$D142-1,VLOOKUP((AD$3-$C142+1)/$D142,Profile!$B$2:$C$250,2)*($E142-$G141),0),0)),0),0)</f>
        <v>0</v>
      </c>
      <c r="AF142" s="148">
        <f>IF(AF$3&gt;=$C142,IF(AF$3&lt;=$C142+$D142-1,VLOOKUP((AF$3-$C142+1)/$D142,Profile!$B$2:$C$250,2)*($E142-$G141)-(IF(AE$3&gt;=$C142,IF(AE$3&lt;=$C142+$D142-1,VLOOKUP((AE$3-$C142+1)/$D142,Profile!$B$2:$C$250,2)*($E142-$G141),0),0)),0),0)</f>
        <v>0</v>
      </c>
      <c r="AG142" s="148">
        <f>IF(AG$3&gt;=$C142,IF(AG$3&lt;=$C142+$D142-1,VLOOKUP((AG$3-$C142+1)/$D142,Profile!$B$2:$C$250,2)*($E142-$G141)-(IF(AF$3&gt;=$C142,IF(AF$3&lt;=$C142+$D142-1,VLOOKUP((AF$3-$C142+1)/$D142,Profile!$B$2:$C$250,2)*($E142-$G141),0),0)),0),0)</f>
        <v>0</v>
      </c>
      <c r="AH142" s="148">
        <f>IF(AH$3&gt;=$C142,IF(AH$3&lt;=$C142+$D142-1,VLOOKUP((AH$3-$C142+1)/$D142,Profile!$B$2:$C$250,2)*($E142-$G141)-(IF(AG$3&gt;=$C142,IF(AG$3&lt;=$C142+$D142-1,VLOOKUP((AG$3-$C142+1)/$D142,Profile!$B$2:$C$250,2)*($E142-$G141),0),0)),0),0)</f>
        <v>0</v>
      </c>
      <c r="AI142" s="148">
        <f>IF(AI$3&gt;=$C142,IF(AI$3&lt;=$C142+$D142-1,VLOOKUP((AI$3-$C142+1)/$D142,Profile!$B$2:$C$250,2)*($E142-$G141)-(IF(AH$3&gt;=$C142,IF(AH$3&lt;=$C142+$D142-1,VLOOKUP((AH$3-$C142+1)/$D142,Profile!$B$2:$C$250,2)*($E142-$G141),0),0)),0),0)</f>
        <v>0</v>
      </c>
      <c r="AJ142" s="148">
        <f>IF(AJ$3&gt;=$C142,IF(AJ$3&lt;=$C142+$D142-1,VLOOKUP((AJ$3-$C142+1)/$D142,Profile!$B$2:$C$250,2)*($E142-$G141)-(IF(AI$3&gt;=$C142,IF(AI$3&lt;=$C142+$D142-1,VLOOKUP((AI$3-$C142+1)/$D142,Profile!$B$2:$C$250,2)*($E142-$G141),0),0)),0),0)</f>
        <v>0</v>
      </c>
      <c r="AK142" s="148">
        <f>IF(AK$3&gt;=$C142,IF(AK$3&lt;=$C142+$D142-1,VLOOKUP((AK$3-$C142+1)/$D142,Profile!$B$2:$C$250,2)*($E142-$G141)-(IF(AJ$3&gt;=$C142,IF(AJ$3&lt;=$C142+$D142-1,VLOOKUP((AJ$3-$C142+1)/$D142,Profile!$B$2:$C$250,2)*($E142-$G141),0),0)),0),0)</f>
        <v>0</v>
      </c>
      <c r="AL142" s="148">
        <f>IF(AL$3&gt;=$C142,IF(AL$3&lt;=$C142+$D142-1,VLOOKUP((AL$3-$C142+1)/$D142,Profile!$B$2:$C$250,2)*($E142-$G141)-(IF(AK$3&gt;=$C142,IF(AK$3&lt;=$C142+$D142-1,VLOOKUP((AK$3-$C142+1)/$D142,Profile!$B$2:$C$250,2)*($E142-$G141),0),0)),0),0)</f>
        <v>0</v>
      </c>
      <c r="AM142" s="148">
        <f>IF(AM$3&gt;=$C142,IF(AM$3&lt;=$C142+$D142-1,VLOOKUP((AM$3-$C142+1)/$D142,Profile!$B$2:$C$250,2)*($E142-$G141)-(IF(AL$3&gt;=$C142,IF(AL$3&lt;=$C142+$D142-1,VLOOKUP((AL$3-$C142+1)/$D142,Profile!$B$2:$C$250,2)*($E142-$G141),0),0)),0),0)</f>
        <v>0</v>
      </c>
      <c r="AN142" s="148">
        <f>IF(AN$3&gt;=$C142,IF(AN$3&lt;=$C142+$D142-1,VLOOKUP((AN$3-$C142+1)/$D142,Profile!$B$2:$C$250,2)*($E142-$G141)-(IF(AM$3&gt;=$C142,IF(AM$3&lt;=$C142+$D142-1,VLOOKUP((AM$3-$C142+1)/$D142,Profile!$B$2:$C$250,2)*($E142-$G141),0),0)),0),0)</f>
        <v>0</v>
      </c>
      <c r="AO142" s="148">
        <f>IF(AO$3&gt;=$C142,IF(AO$3&lt;=$C142+$D142-1,VLOOKUP((AO$3-$C142+1)/$D142,Profile!$B$2:$C$250,2)*($E142-$G141)-(IF(AN$3&gt;=$C142,IF(AN$3&lt;=$C142+$D142-1,VLOOKUP((AN$3-$C142+1)/$D142,Profile!$B$2:$C$250,2)*($E142-$G141),0),0)),0),0)</f>
        <v>0</v>
      </c>
      <c r="AP142" s="148">
        <f>IF(AP$3&gt;=$C142,IF(AP$3&lt;=$C142+$D142-1,VLOOKUP((AP$3-$C142+1)/$D142,Profile!$B$2:$C$250,2)*($E142-$G141)-(IF(AO$3&gt;=$C142,IF(AO$3&lt;=$C142+$D142-1,VLOOKUP((AO$3-$C142+1)/$D142,Profile!$B$2:$C$250,2)*($E142-$G141),0),0)),0),0)</f>
        <v>0</v>
      </c>
      <c r="AQ142" s="148">
        <f>IF(AQ$3&gt;=$C142,IF(AQ$3&lt;=$C142+$D142-1,VLOOKUP((AQ$3-$C142+1)/$D142,Profile!$B$2:$C$250,2)*($E142-$G141)-(IF(AP$3&gt;=$C142,IF(AP$3&lt;=$C142+$D142-1,VLOOKUP((AP$3-$C142+1)/$D142,Profile!$B$2:$C$250,2)*($E142-$G141),0),0)),0),0)</f>
        <v>0</v>
      </c>
      <c r="AR142" s="148">
        <f>IF(AR$3&gt;=$C142,IF(AR$3&lt;=$C142+$D142-1,VLOOKUP((AR$3-$C142+1)/$D142,Profile!$B$2:$C$250,2)*($E142-$G141)-(IF(AQ$3&gt;=$C142,IF(AQ$3&lt;=$C142+$D142-1,VLOOKUP((AQ$3-$C142+1)/$D142,Profile!$B$2:$C$250,2)*($E142-$G141),0),0)),0),0)</f>
        <v>0</v>
      </c>
      <c r="AS142" s="148">
        <f>IF(AS$3&gt;=$C142,IF(AS$3&lt;=$C142+$D142-1,VLOOKUP((AS$3-$C142+1)/$D142,Profile!$B$2:$C$250,2)*($E142-$G141)-(IF(AR$3&gt;=$C142,IF(AR$3&lt;=$C142+$D142-1,VLOOKUP((AR$3-$C142+1)/$D142,Profile!$B$2:$C$250,2)*($E142-$G141),0),0)),0),0)</f>
        <v>0</v>
      </c>
      <c r="AT142" s="148">
        <f>IF(AT$3&gt;=$C142,IF(AT$3&lt;=$C142+$D142-1,VLOOKUP((AT$3-$C142+1)/$D142,Profile!$B$2:$C$250,2)*($E142-$G141)-(IF(AS$3&gt;=$C142,IF(AS$3&lt;=$C142+$D142-1,VLOOKUP((AS$3-$C142+1)/$D142,Profile!$B$2:$C$250,2)*($E142-$G141),0),0)),0),0)</f>
        <v>0</v>
      </c>
      <c r="AU142" s="148">
        <f>IF(AU$3&gt;=$C142,IF(AU$3&lt;=$C142+$D142-1,VLOOKUP((AU$3-$C142+1)/$D142,Profile!$B$2:$C$250,2)*($E142-$G141)-(IF(AT$3&gt;=$C142,IF(AT$3&lt;=$C142+$D142-1,VLOOKUP((AT$3-$C142+1)/$D142,Profile!$B$2:$C$250,2)*($E142-$G141),0),0)),0),0)</f>
        <v>0</v>
      </c>
      <c r="AV142" s="148">
        <f>IF(AV$3&gt;=$C142,IF(AV$3&lt;=$C142+$D142-1,VLOOKUP((AV$3-$C142+1)/$D142,Profile!$B$2:$C$250,2)*($E142-$G141)-(IF(AU$3&gt;=$C142,IF(AU$3&lt;=$C142+$D142-1,VLOOKUP((AU$3-$C142+1)/$D142,Profile!$B$2:$C$250,2)*($E142-$G141),0),0)),0),0)</f>
        <v>0</v>
      </c>
      <c r="AW142" s="148">
        <f>IF(AW$3&gt;=$C142,IF(AW$3&lt;=$C142+$D142-1,VLOOKUP((AW$3-$C142+1)/$D142,Profile!$B$2:$C$250,2)*($E142-$G141)-(IF(AV$3&gt;=$C142,IF(AV$3&lt;=$C142+$D142-1,VLOOKUP((AV$3-$C142+1)/$D142,Profile!$B$2:$C$250,2)*($E142-$G141),0),0)),0),0)</f>
        <v>0</v>
      </c>
      <c r="AX142" s="148">
        <f>IF(AX$3&gt;=$C142,IF(AX$3&lt;=$C142+$D142-1,VLOOKUP((AX$3-$C142+1)/$D142,Profile!$B$2:$C$250,2)*($E142-$G141)-(IF(AW$3&gt;=$C142,IF(AW$3&lt;=$C142+$D142-1,VLOOKUP((AW$3-$C142+1)/$D142,Profile!$B$2:$C$250,2)*($E142-$G141),0),0)),0),0)</f>
        <v>0</v>
      </c>
      <c r="AY142" s="148">
        <f>IF(AY$3&gt;=$C142,IF(AY$3&lt;=$C142+$D142-1,VLOOKUP((AY$3-$C142+1)/$D142,Profile!$B$2:$C$250,2)*($E142-$G141)-(IF(AX$3&gt;=$C142,IF(AX$3&lt;=$C142+$D142-1,VLOOKUP((AX$3-$C142+1)/$D142,Profile!$B$2:$C$250,2)*($E142-$G141),0),0)),0),0)</f>
        <v>0</v>
      </c>
      <c r="AZ142" s="148">
        <f>IF(AZ$3&gt;=$C142,IF(AZ$3&lt;=$C142+$D142-1,VLOOKUP((AZ$3-$C142+1)/$D142,Profile!$B$2:$C$250,2)*($E142-$G141)-(IF(AY$3&gt;=$C142,IF(AY$3&lt;=$C142+$D142-1,VLOOKUP((AY$3-$C142+1)/$D142,Profile!$B$2:$C$250,2)*($E142-$G141),0),0)),0),0)</f>
        <v>0</v>
      </c>
      <c r="BA142" s="148">
        <f>IF(BA$3&gt;=$C142,IF(BA$3&lt;=$C142+$D142-1,VLOOKUP((BA$3-$C142+1)/$D142,Profile!$B$2:$C$250,2)*($E142-$G141)-(IF(AZ$3&gt;=$C142,IF(AZ$3&lt;=$C142+$D142-1,VLOOKUP((AZ$3-$C142+1)/$D142,Profile!$B$2:$C$250,2)*($E142-$G141),0),0)),0),0)</f>
        <v>0</v>
      </c>
      <c r="BB142" s="148">
        <f>IF(BB$3&gt;=$C142,IF(BB$3&lt;=$C142+$D142-1,VLOOKUP((BB$3-$C142+1)/$D142,Profile!$B$2:$C$250,2)*($E142-$G141)-(IF(BA$3&gt;=$C142,IF(BA$3&lt;=$C142+$D142-1,VLOOKUP((BA$3-$C142+1)/$D142,Profile!$B$2:$C$250,2)*($E142-$G141),0),0)),0),0)</f>
        <v>0</v>
      </c>
      <c r="BC142" s="148">
        <f>IF(BC$3&gt;=$C142,IF(BC$3&lt;=$C142+$D142-1,VLOOKUP((BC$3-$C142+1)/$D142,Profile!$B$2:$C$250,2)*($E142-$G141)-(IF(BB$3&gt;=$C142,IF(BB$3&lt;=$C142+$D142-1,VLOOKUP((BB$3-$C142+1)/$D142,Profile!$B$2:$C$250,2)*($E142-$G141),0),0)),0),0)</f>
        <v>0</v>
      </c>
      <c r="BD142" s="148">
        <f>IF(BD$3&gt;=$C142,IF(BD$3&lt;=$C142+$D142-1,VLOOKUP((BD$3-$C142+1)/$D142,Profile!$B$2:$C$250,2)*($E142-$G141)-(IF(BC$3&gt;=$C142,IF(BC$3&lt;=$C142+$D142-1,VLOOKUP((BC$3-$C142+1)/$D142,Profile!$B$2:$C$250,2)*($E142-$G141),0),0)),0),0)</f>
        <v>0</v>
      </c>
      <c r="BE142" s="148">
        <f>IF(BE$3&gt;=$C142,IF(BE$3&lt;=$C142+$D142-1,VLOOKUP((BE$3-$C142+1)/$D142,Profile!$B$2:$C$250,2)*($E142-$G141)-(IF(BD$3&gt;=$C142,IF(BD$3&lt;=$C142+$D142-1,VLOOKUP((BD$3-$C142+1)/$D142,Profile!$B$2:$C$250,2)*($E142-$G141),0),0)),0),0)</f>
        <v>0</v>
      </c>
      <c r="BF142" s="148">
        <f>IF(BF$3&gt;=$C142,IF(BF$3&lt;=$C142+$D142-1,VLOOKUP((BF$3-$C142+1)/$D142,Profile!$B$2:$C$250,2)*($E142-$G141)-(IF(BE$3&gt;=$C142,IF(BE$3&lt;=$C142+$D142-1,VLOOKUP((BE$3-$C142+1)/$D142,Profile!$B$2:$C$250,2)*($E142-$G141),0),0)),0),0)</f>
        <v>0</v>
      </c>
      <c r="BG142" s="148">
        <f>IF(BG$3&gt;=$C142,IF(BG$3&lt;=$C142+$D142-1,VLOOKUP((BG$3-$C142+1)/$D142,Profile!$B$2:$C$250,2)*($E142-$G141)-(IF(BF$3&gt;=$C142,IF(BF$3&lt;=$C142+$D142-1,VLOOKUP((BF$3-$C142+1)/$D142,Profile!$B$2:$C$250,2)*($E142-$G141),0),0)),0),0)</f>
        <v>0</v>
      </c>
      <c r="BH142" s="148">
        <f>IF(BH$3&gt;=$C142,IF(BH$3&lt;=$C142+$D142-1,VLOOKUP((BH$3-$C142+1)/$D142,Profile!$B$2:$C$250,2)*($E142-$G141)-(IF(BG$3&gt;=$C142,IF(BG$3&lt;=$C142+$D142-1,VLOOKUP((BG$3-$C142+1)/$D142,Profile!$B$2:$C$250,2)*($E142-$G141),0),0)),0),0)</f>
        <v>0</v>
      </c>
      <c r="BI142" s="148">
        <f>IF(BI$3&gt;=$C142,IF(BI$3&lt;=$C142+$D142-1,VLOOKUP((BI$3-$C142+1)/$D142,Profile!$B$2:$C$250,2)*($E142-$G141)-(IF(BH$3&gt;=$C142,IF(BH$3&lt;=$C142+$D142-1,VLOOKUP((BH$3-$C142+1)/$D142,Profile!$B$2:$C$250,2)*($E142-$G141),0),0)),0),0)</f>
        <v>0</v>
      </c>
      <c r="BJ142" s="148">
        <f>IF(BJ$3&gt;=$C142,IF(BJ$3&lt;=$C142+$D142-1,VLOOKUP((BJ$3-$C142+1)/$D142,Profile!$B$2:$C$250,2)*($E142-$G141)-(IF(BI$3&gt;=$C142,IF(BI$3&lt;=$C142+$D142-1,VLOOKUP((BI$3-$C142+1)/$D142,Profile!$B$2:$C$250,2)*($E142-$G141),0),0)),0),0)</f>
        <v>0</v>
      </c>
      <c r="BK142" s="148">
        <f>IF(BK$3&gt;=$C142,IF(BK$3&lt;=$C142+$D142-1,VLOOKUP((BK$3-$C142+1)/$D142,Profile!$B$2:$C$250,2)*($E142-$G141)-(IF(BJ$3&gt;=$C142,IF(BJ$3&lt;=$C142+$D142-1,VLOOKUP((BJ$3-$C142+1)/$D142,Profile!$B$2:$C$250,2)*($E142-$G141),0),0)),0),0)</f>
        <v>0</v>
      </c>
      <c r="BL142" s="148">
        <f>IF(BL$3&gt;=$C142,IF(BL$3&lt;=$C142+$D142-1,VLOOKUP((BL$3-$C142+1)/$D142,Profile!$B$2:$C$250,2)*($E142-$G141)-(IF(BK$3&gt;=$C142,IF(BK$3&lt;=$C142+$D142-1,VLOOKUP((BK$3-$C142+1)/$D142,Profile!$B$2:$C$250,2)*($E142-$G141),0),0)),0),0)</f>
        <v>0</v>
      </c>
      <c r="BM142" s="148">
        <f>IF(BM$3&gt;=$C142,IF(BM$3&lt;=$C142+$D142-1,VLOOKUP((BM$3-$C142+1)/$D142,Profile!$B$2:$C$250,2)*($E142-$G141)-(IF(BL$3&gt;=$C142,IF(BL$3&lt;=$C142+$D142-1,VLOOKUP((BL$3-$C142+1)/$D142,Profile!$B$2:$C$250,2)*($E142-$G141),0),0)),0),0)</f>
        <v>0</v>
      </c>
      <c r="BN142" s="148">
        <f>IF(BN$3&gt;=$C142,IF(BN$3&lt;=$C142+$D142-1,VLOOKUP((BN$3-$C142+1)/$D142,Profile!$B$2:$C$250,2)*($E142-$G141)-(IF(BM$3&gt;=$C142,IF(BM$3&lt;=$C142+$D142-1,VLOOKUP((BM$3-$C142+1)/$D142,Profile!$B$2:$C$250,2)*($E142-$G141),0),0)),0),0)</f>
        <v>0</v>
      </c>
      <c r="BO142" s="148">
        <f>IF(BO$3&gt;=$C142,IF(BO$3&lt;=$C142+$D142-1,VLOOKUP((BO$3-$C142+1)/$D142,Profile!$B$2:$C$250,2)*($E142-$G141)-(IF(BN$3&gt;=$C142,IF(BN$3&lt;=$C142+$D142-1,VLOOKUP((BN$3-$C142+1)/$D142,Profile!$B$2:$C$250,2)*($E142-$G141),0),0)),0),0)</f>
        <v>0</v>
      </c>
      <c r="BP142" s="148">
        <f>IF(BP$3&gt;=$C142,IF(BP$3&lt;=$C142+$D142-1,VLOOKUP((BP$3-$C142+1)/$D142,Profile!$B$2:$C$250,2)*($E142-$G141)-(IF(BO$3&gt;=$C142,IF(BO$3&lt;=$C142+$D142-1,VLOOKUP((BO$3-$C142+1)/$D142,Profile!$B$2:$C$250,2)*($E142-$G141),0),0)),0),0)</f>
        <v>0</v>
      </c>
      <c r="BQ142" s="148">
        <f>IF(BQ$3&gt;=$C142,IF(BQ$3&lt;=$C142+$D142-1,VLOOKUP((BQ$3-$C142+1)/$D142,Profile!$B$2:$C$250,2)*($E142-$G141)-(IF(BP$3&gt;=$C142,IF(BP$3&lt;=$C142+$D142-1,VLOOKUP((BP$3-$C142+1)/$D142,Profile!$B$2:$C$250,2)*($E142-$G141),0),0)),0),0)</f>
        <v>0</v>
      </c>
      <c r="BR142" s="148">
        <f>IF(BR$3&gt;=$C142,IF(BR$3&lt;=$C142+$D142-1,VLOOKUP((BR$3-$C142+1)/$D142,Profile!$B$2:$C$250,2)*($E142-$G141)-(IF(BQ$3&gt;=$C142,IF(BQ$3&lt;=$C142+$D142-1,VLOOKUP((BQ$3-$C142+1)/$D142,Profile!$B$2:$C$250,2)*($E142-$G141),0),0)),0),0)</f>
        <v>0</v>
      </c>
      <c r="BS142" s="148">
        <f>IF(BS$3&gt;=$C142,IF(BS$3&lt;=$C142+$D142-1,VLOOKUP((BS$3-$C142+1)/$D142,Profile!$B$2:$C$250,2)*($E142-$G141)-(IF(BR$3&gt;=$C142,IF(BR$3&lt;=$C142+$D142-1,VLOOKUP((BR$3-$C142+1)/$D142,Profile!$B$2:$C$250,2)*($E142-$G141),0),0)),0),0)</f>
        <v>0</v>
      </c>
      <c r="BT142" s="148">
        <f>IF(BT$3&gt;=$C142,IF(BT$3&lt;=$C142+$D142-1,VLOOKUP((BT$3-$C142+1)/$D142,Profile!$B$2:$C$250,2)*($E142-$G141)-(IF(BS$3&gt;=$C142,IF(BS$3&lt;=$C142+$D142-1,VLOOKUP((BS$3-$C142+1)/$D142,Profile!$B$2:$C$250,2)*($E142-$G141),0),0)),0),0)</f>
        <v>0</v>
      </c>
    </row>
    <row r="143" spans="1:72" ht="10.15" customHeight="1">
      <c r="A143" s="131"/>
      <c r="B143" s="131"/>
      <c r="C143" s="131"/>
      <c r="D143" s="153"/>
      <c r="E143" s="149"/>
      <c r="F143" s="142" t="s">
        <v>31</v>
      </c>
      <c r="G143" s="148">
        <f>SUM(H143:GA143)</f>
        <v>0</v>
      </c>
      <c r="H143" s="148">
        <f t="shared" ref="H143:AM143" si="110">+H141+H142</f>
        <v>0</v>
      </c>
      <c r="I143" s="148">
        <f t="shared" si="110"/>
        <v>0</v>
      </c>
      <c r="J143" s="148">
        <f t="shared" si="110"/>
        <v>0</v>
      </c>
      <c r="K143" s="148">
        <f t="shared" si="110"/>
        <v>0</v>
      </c>
      <c r="L143" s="148">
        <f t="shared" si="110"/>
        <v>0</v>
      </c>
      <c r="M143" s="148">
        <f t="shared" si="110"/>
        <v>0</v>
      </c>
      <c r="N143" s="148">
        <f t="shared" si="110"/>
        <v>0</v>
      </c>
      <c r="O143" s="148">
        <f t="shared" si="110"/>
        <v>0</v>
      </c>
      <c r="P143" s="148">
        <f t="shared" si="110"/>
        <v>0</v>
      </c>
      <c r="Q143" s="148">
        <f t="shared" si="110"/>
        <v>0</v>
      </c>
      <c r="R143" s="148">
        <f t="shared" si="110"/>
        <v>0</v>
      </c>
      <c r="S143" s="148">
        <f t="shared" si="110"/>
        <v>0</v>
      </c>
      <c r="T143" s="148">
        <f t="shared" si="110"/>
        <v>0</v>
      </c>
      <c r="U143" s="148">
        <f t="shared" si="110"/>
        <v>0</v>
      </c>
      <c r="V143" s="148">
        <f t="shared" si="110"/>
        <v>0</v>
      </c>
      <c r="W143" s="148">
        <f t="shared" si="110"/>
        <v>0</v>
      </c>
      <c r="X143" s="148">
        <f t="shared" si="110"/>
        <v>0</v>
      </c>
      <c r="Y143" s="148">
        <f t="shared" si="110"/>
        <v>0</v>
      </c>
      <c r="Z143" s="148">
        <f t="shared" si="110"/>
        <v>0</v>
      </c>
      <c r="AA143" s="148">
        <f t="shared" si="110"/>
        <v>0</v>
      </c>
      <c r="AB143" s="148">
        <f t="shared" si="110"/>
        <v>0</v>
      </c>
      <c r="AC143" s="148">
        <f t="shared" si="110"/>
        <v>0</v>
      </c>
      <c r="AD143" s="148">
        <f t="shared" si="110"/>
        <v>0</v>
      </c>
      <c r="AE143" s="148">
        <f t="shared" si="110"/>
        <v>0</v>
      </c>
      <c r="AF143" s="148">
        <f t="shared" si="110"/>
        <v>0</v>
      </c>
      <c r="AG143" s="148">
        <f t="shared" si="110"/>
        <v>0</v>
      </c>
      <c r="AH143" s="148">
        <f t="shared" si="110"/>
        <v>0</v>
      </c>
      <c r="AI143" s="148">
        <f t="shared" si="110"/>
        <v>0</v>
      </c>
      <c r="AJ143" s="148">
        <f t="shared" si="110"/>
        <v>0</v>
      </c>
      <c r="AK143" s="148">
        <f t="shared" si="110"/>
        <v>0</v>
      </c>
      <c r="AL143" s="148">
        <f t="shared" si="110"/>
        <v>0</v>
      </c>
      <c r="AM143" s="148">
        <f t="shared" si="110"/>
        <v>0</v>
      </c>
      <c r="AN143" s="148">
        <f t="shared" ref="AN143:BS143" si="111">+AN141+AN142</f>
        <v>0</v>
      </c>
      <c r="AO143" s="148">
        <f t="shared" si="111"/>
        <v>0</v>
      </c>
      <c r="AP143" s="148">
        <f t="shared" si="111"/>
        <v>0</v>
      </c>
      <c r="AQ143" s="148">
        <f t="shared" si="111"/>
        <v>0</v>
      </c>
      <c r="AR143" s="148">
        <f t="shared" si="111"/>
        <v>0</v>
      </c>
      <c r="AS143" s="148">
        <f t="shared" si="111"/>
        <v>0</v>
      </c>
      <c r="AT143" s="148">
        <f t="shared" si="111"/>
        <v>0</v>
      </c>
      <c r="AU143" s="148">
        <f t="shared" si="111"/>
        <v>0</v>
      </c>
      <c r="AV143" s="148">
        <f t="shared" si="111"/>
        <v>0</v>
      </c>
      <c r="AW143" s="148">
        <f t="shared" si="111"/>
        <v>0</v>
      </c>
      <c r="AX143" s="148">
        <f t="shared" si="111"/>
        <v>0</v>
      </c>
      <c r="AY143" s="148">
        <f t="shared" si="111"/>
        <v>0</v>
      </c>
      <c r="AZ143" s="148">
        <f t="shared" si="111"/>
        <v>0</v>
      </c>
      <c r="BA143" s="148">
        <f t="shared" si="111"/>
        <v>0</v>
      </c>
      <c r="BB143" s="148">
        <f t="shared" si="111"/>
        <v>0</v>
      </c>
      <c r="BC143" s="148">
        <f t="shared" si="111"/>
        <v>0</v>
      </c>
      <c r="BD143" s="148">
        <f t="shared" si="111"/>
        <v>0</v>
      </c>
      <c r="BE143" s="148">
        <f t="shared" si="111"/>
        <v>0</v>
      </c>
      <c r="BF143" s="148">
        <f t="shared" si="111"/>
        <v>0</v>
      </c>
      <c r="BG143" s="148">
        <f t="shared" si="111"/>
        <v>0</v>
      </c>
      <c r="BH143" s="148">
        <f t="shared" si="111"/>
        <v>0</v>
      </c>
      <c r="BI143" s="148">
        <f t="shared" si="111"/>
        <v>0</v>
      </c>
      <c r="BJ143" s="148">
        <f t="shared" si="111"/>
        <v>0</v>
      </c>
      <c r="BK143" s="148">
        <f t="shared" si="111"/>
        <v>0</v>
      </c>
      <c r="BL143" s="148">
        <f t="shared" si="111"/>
        <v>0</v>
      </c>
      <c r="BM143" s="148">
        <f t="shared" si="111"/>
        <v>0</v>
      </c>
      <c r="BN143" s="148">
        <f t="shared" si="111"/>
        <v>0</v>
      </c>
      <c r="BO143" s="148">
        <f t="shared" si="111"/>
        <v>0</v>
      </c>
      <c r="BP143" s="148">
        <f t="shared" si="111"/>
        <v>0</v>
      </c>
      <c r="BQ143" s="148">
        <f t="shared" si="111"/>
        <v>0</v>
      </c>
      <c r="BR143" s="148">
        <f t="shared" si="111"/>
        <v>0</v>
      </c>
      <c r="BS143" s="148">
        <f t="shared" si="111"/>
        <v>0</v>
      </c>
      <c r="BT143" s="148">
        <f>+BT141+BT142</f>
        <v>0</v>
      </c>
    </row>
    <row r="144" spans="1:72" ht="10.15" customHeight="1">
      <c r="A144" s="131"/>
      <c r="B144" s="154"/>
      <c r="C144" s="131"/>
      <c r="D144" s="149"/>
      <c r="F144" s="142" t="s">
        <v>36</v>
      </c>
      <c r="G144" s="148"/>
      <c r="H144" s="148">
        <f>+H143</f>
        <v>0</v>
      </c>
      <c r="I144" s="148">
        <f t="shared" ref="I144:AN144" si="112">+I143+H144</f>
        <v>0</v>
      </c>
      <c r="J144" s="148">
        <f t="shared" si="112"/>
        <v>0</v>
      </c>
      <c r="K144" s="148">
        <f t="shared" si="112"/>
        <v>0</v>
      </c>
      <c r="L144" s="148">
        <f t="shared" si="112"/>
        <v>0</v>
      </c>
      <c r="M144" s="148">
        <f t="shared" si="112"/>
        <v>0</v>
      </c>
      <c r="N144" s="148">
        <f t="shared" si="112"/>
        <v>0</v>
      </c>
      <c r="O144" s="148">
        <f t="shared" si="112"/>
        <v>0</v>
      </c>
      <c r="P144" s="148">
        <f t="shared" si="112"/>
        <v>0</v>
      </c>
      <c r="Q144" s="148">
        <f t="shared" si="112"/>
        <v>0</v>
      </c>
      <c r="R144" s="148">
        <f t="shared" si="112"/>
        <v>0</v>
      </c>
      <c r="S144" s="148">
        <f t="shared" si="112"/>
        <v>0</v>
      </c>
      <c r="T144" s="148">
        <f t="shared" si="112"/>
        <v>0</v>
      </c>
      <c r="U144" s="148">
        <f t="shared" si="112"/>
        <v>0</v>
      </c>
      <c r="V144" s="148">
        <f t="shared" si="112"/>
        <v>0</v>
      </c>
      <c r="W144" s="148">
        <f t="shared" si="112"/>
        <v>0</v>
      </c>
      <c r="X144" s="148">
        <f t="shared" si="112"/>
        <v>0</v>
      </c>
      <c r="Y144" s="148">
        <f t="shared" si="112"/>
        <v>0</v>
      </c>
      <c r="Z144" s="148">
        <f t="shared" si="112"/>
        <v>0</v>
      </c>
      <c r="AA144" s="148">
        <f t="shared" si="112"/>
        <v>0</v>
      </c>
      <c r="AB144" s="148">
        <f t="shared" si="112"/>
        <v>0</v>
      </c>
      <c r="AC144" s="148">
        <f t="shared" si="112"/>
        <v>0</v>
      </c>
      <c r="AD144" s="148">
        <f t="shared" si="112"/>
        <v>0</v>
      </c>
      <c r="AE144" s="148">
        <f t="shared" si="112"/>
        <v>0</v>
      </c>
      <c r="AF144" s="148">
        <f t="shared" si="112"/>
        <v>0</v>
      </c>
      <c r="AG144" s="148">
        <f t="shared" si="112"/>
        <v>0</v>
      </c>
      <c r="AH144" s="148">
        <f t="shared" si="112"/>
        <v>0</v>
      </c>
      <c r="AI144" s="148">
        <f t="shared" si="112"/>
        <v>0</v>
      </c>
      <c r="AJ144" s="148">
        <f t="shared" si="112"/>
        <v>0</v>
      </c>
      <c r="AK144" s="148">
        <f t="shared" si="112"/>
        <v>0</v>
      </c>
      <c r="AL144" s="148">
        <f t="shared" si="112"/>
        <v>0</v>
      </c>
      <c r="AM144" s="148">
        <f t="shared" si="112"/>
        <v>0</v>
      </c>
      <c r="AN144" s="148">
        <f t="shared" si="112"/>
        <v>0</v>
      </c>
      <c r="AO144" s="148">
        <f t="shared" ref="AO144:BT144" si="113">+AO143+AN144</f>
        <v>0</v>
      </c>
      <c r="AP144" s="148">
        <f t="shared" si="113"/>
        <v>0</v>
      </c>
      <c r="AQ144" s="148">
        <f t="shared" si="113"/>
        <v>0</v>
      </c>
      <c r="AR144" s="148">
        <f t="shared" si="113"/>
        <v>0</v>
      </c>
      <c r="AS144" s="148">
        <f t="shared" si="113"/>
        <v>0</v>
      </c>
      <c r="AT144" s="148">
        <f t="shared" si="113"/>
        <v>0</v>
      </c>
      <c r="AU144" s="148">
        <f t="shared" si="113"/>
        <v>0</v>
      </c>
      <c r="AV144" s="148">
        <f t="shared" si="113"/>
        <v>0</v>
      </c>
      <c r="AW144" s="148">
        <f t="shared" si="113"/>
        <v>0</v>
      </c>
      <c r="AX144" s="148">
        <f t="shared" si="113"/>
        <v>0</v>
      </c>
      <c r="AY144" s="148">
        <f t="shared" si="113"/>
        <v>0</v>
      </c>
      <c r="AZ144" s="148">
        <f t="shared" si="113"/>
        <v>0</v>
      </c>
      <c r="BA144" s="148">
        <f t="shared" si="113"/>
        <v>0</v>
      </c>
      <c r="BB144" s="148">
        <f t="shared" si="113"/>
        <v>0</v>
      </c>
      <c r="BC144" s="148">
        <f t="shared" si="113"/>
        <v>0</v>
      </c>
      <c r="BD144" s="148">
        <f t="shared" si="113"/>
        <v>0</v>
      </c>
      <c r="BE144" s="148">
        <f t="shared" si="113"/>
        <v>0</v>
      </c>
      <c r="BF144" s="148">
        <f t="shared" si="113"/>
        <v>0</v>
      </c>
      <c r="BG144" s="148">
        <f t="shared" si="113"/>
        <v>0</v>
      </c>
      <c r="BH144" s="148">
        <f t="shared" si="113"/>
        <v>0</v>
      </c>
      <c r="BI144" s="148">
        <f t="shared" si="113"/>
        <v>0</v>
      </c>
      <c r="BJ144" s="148">
        <f t="shared" si="113"/>
        <v>0</v>
      </c>
      <c r="BK144" s="148">
        <f t="shared" si="113"/>
        <v>0</v>
      </c>
      <c r="BL144" s="148">
        <f t="shared" si="113"/>
        <v>0</v>
      </c>
      <c r="BM144" s="148">
        <f t="shared" si="113"/>
        <v>0</v>
      </c>
      <c r="BN144" s="148">
        <f t="shared" si="113"/>
        <v>0</v>
      </c>
      <c r="BO144" s="148">
        <f t="shared" si="113"/>
        <v>0</v>
      </c>
      <c r="BP144" s="148">
        <f t="shared" si="113"/>
        <v>0</v>
      </c>
      <c r="BQ144" s="148">
        <f t="shared" si="113"/>
        <v>0</v>
      </c>
      <c r="BR144" s="148">
        <f t="shared" si="113"/>
        <v>0</v>
      </c>
      <c r="BS144" s="148">
        <f t="shared" si="113"/>
        <v>0</v>
      </c>
      <c r="BT144" s="148">
        <f t="shared" si="113"/>
        <v>0</v>
      </c>
    </row>
    <row r="145" spans="1:72" ht="1.9" customHeight="1">
      <c r="A145" s="131"/>
      <c r="B145" s="154"/>
      <c r="C145" s="131"/>
      <c r="E145" s="149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</row>
    <row r="146" spans="1:72" ht="10.15" customHeight="1">
      <c r="A146" s="131">
        <v>29</v>
      </c>
      <c r="B146" s="155" t="s">
        <v>63</v>
      </c>
      <c r="C146" s="131"/>
      <c r="E146" s="149"/>
      <c r="F146" s="156" t="s">
        <v>34</v>
      </c>
      <c r="G146" s="148">
        <f>SUM(H146:GA146)</f>
        <v>0</v>
      </c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</row>
    <row r="147" spans="1:72" ht="10.15" customHeight="1">
      <c r="A147" s="131"/>
      <c r="B147" s="154"/>
      <c r="C147" s="150"/>
      <c r="D147" s="151"/>
      <c r="E147" s="152"/>
      <c r="F147" s="142" t="s">
        <v>35</v>
      </c>
      <c r="G147" s="148">
        <f>SUM(H147:GA147)</f>
        <v>0</v>
      </c>
      <c r="H147" s="148">
        <f>IF(H$3&gt;=$C147,IF(H$3&lt;=$C147+$D147-1,VLOOKUP((H$3-$C147+1)/$D147,Profile!$B$2:$C$250,2)*($E147-$G146)-(IF(G$3&gt;=$C147,IF(G$3&lt;=$C147+$D147-1,VLOOKUP((G$3-$C147+1)/$D147,Profile!$B$2:$C$250,2)*($E147-$G146),0),0)),0),0)</f>
        <v>0</v>
      </c>
      <c r="I147" s="148">
        <f>IF(I$3&gt;=$C147,IF(I$3&lt;=$C147+$D147-1,VLOOKUP((I$3-$C147+1)/$D147,Profile!$B$2:$C$250,2)*($E147-$G146)-(IF(H$3&gt;=$C147,IF(H$3&lt;=$C147+$D147-1,VLOOKUP((H$3-$C147+1)/$D147,Profile!$B$2:$C$250,2)*($E147-$G146),0),0)),0),0)</f>
        <v>0</v>
      </c>
      <c r="J147" s="148">
        <f>IF(J$3&gt;=$C147,IF(J$3&lt;=$C147+$D147-1,VLOOKUP((J$3-$C147+1)/$D147,Profile!$B$2:$C$250,2)*($E147-$G146)-(IF(I$3&gt;=$C147,IF(I$3&lt;=$C147+$D147-1,VLOOKUP((I$3-$C147+1)/$D147,Profile!$B$2:$C$250,2)*($E147-$G146),0),0)),0),0)</f>
        <v>0</v>
      </c>
      <c r="K147" s="148">
        <f>IF(K$3&gt;=$C147,IF(K$3&lt;=$C147+$D147-1,VLOOKUP((K$3-$C147+1)/$D147,Profile!$B$2:$C$250,2)*($E147-$G146)-(IF(J$3&gt;=$C147,IF(J$3&lt;=$C147+$D147-1,VLOOKUP((J$3-$C147+1)/$D147,Profile!$B$2:$C$250,2)*($E147-$G146),0),0)),0),0)</f>
        <v>0</v>
      </c>
      <c r="L147" s="148">
        <f>IF(L$3&gt;=$C147,IF(L$3&lt;=$C147+$D147-1,VLOOKUP((L$3-$C147+1)/$D147,Profile!$B$2:$C$250,2)*($E147-$G146)-(IF(K$3&gt;=$C147,IF(K$3&lt;=$C147+$D147-1,VLOOKUP((K$3-$C147+1)/$D147,Profile!$B$2:$C$250,2)*($E147-$G146),0),0)),0),0)</f>
        <v>0</v>
      </c>
      <c r="M147" s="148">
        <f>IF(M$3&gt;=$C147,IF(M$3&lt;=$C147+$D147-1,VLOOKUP((M$3-$C147+1)/$D147,Profile!$B$2:$C$250,2)*($E147-$G146)-(IF(L$3&gt;=$C147,IF(L$3&lt;=$C147+$D147-1,VLOOKUP((L$3-$C147+1)/$D147,Profile!$B$2:$C$250,2)*($E147-$G146),0),0)),0),0)</f>
        <v>0</v>
      </c>
      <c r="N147" s="148">
        <f>IF(N$3&gt;=$C147,IF(N$3&lt;=$C147+$D147-1,VLOOKUP((N$3-$C147+1)/$D147,Profile!$B$2:$C$250,2)*($E147-$G146)-(IF(M$3&gt;=$C147,IF(M$3&lt;=$C147+$D147-1,VLOOKUP((M$3-$C147+1)/$D147,Profile!$B$2:$C$250,2)*($E147-$G146),0),0)),0),0)</f>
        <v>0</v>
      </c>
      <c r="O147" s="148">
        <f>IF(O$3&gt;=$C147,IF(O$3&lt;=$C147+$D147-1,VLOOKUP((O$3-$C147+1)/$D147,Profile!$B$2:$C$250,2)*($E147-$G146)-(IF(N$3&gt;=$C147,IF(N$3&lt;=$C147+$D147-1,VLOOKUP((N$3-$C147+1)/$D147,Profile!$B$2:$C$250,2)*($E147-$G146),0),0)),0),0)</f>
        <v>0</v>
      </c>
      <c r="P147" s="148">
        <f>IF(P$3&gt;=$C147,IF(P$3&lt;=$C147+$D147-1,VLOOKUP((P$3-$C147+1)/$D147,Profile!$B$2:$C$250,2)*($E147-$G146)-(IF(O$3&gt;=$C147,IF(O$3&lt;=$C147+$D147-1,VLOOKUP((O$3-$C147+1)/$D147,Profile!$B$2:$C$250,2)*($E147-$G146),0),0)),0),0)</f>
        <v>0</v>
      </c>
      <c r="Q147" s="148">
        <f>IF(Q$3&gt;=$C147,IF(Q$3&lt;=$C147+$D147-1,VLOOKUP((Q$3-$C147+1)/$D147,Profile!$B$2:$C$250,2)*($E147-$G146)-(IF(P$3&gt;=$C147,IF(P$3&lt;=$C147+$D147-1,VLOOKUP((P$3-$C147+1)/$D147,Profile!$B$2:$C$250,2)*($E147-$G146),0),0)),0),0)</f>
        <v>0</v>
      </c>
      <c r="R147" s="148">
        <f>IF(R$3&gt;=$C147,IF(R$3&lt;=$C147+$D147-1,VLOOKUP((R$3-$C147+1)/$D147,Profile!$B$2:$C$250,2)*($E147-$G146)-(IF(Q$3&gt;=$C147,IF(Q$3&lt;=$C147+$D147-1,VLOOKUP((Q$3-$C147+1)/$D147,Profile!$B$2:$C$250,2)*($E147-$G146),0),0)),0),0)</f>
        <v>0</v>
      </c>
      <c r="S147" s="148">
        <f>IF(S$3&gt;=$C147,IF(S$3&lt;=$C147+$D147-1,VLOOKUP((S$3-$C147+1)/$D147,Profile!$B$2:$C$250,2)*($E147-$G146)-(IF(R$3&gt;=$C147,IF(R$3&lt;=$C147+$D147-1,VLOOKUP((R$3-$C147+1)/$D147,Profile!$B$2:$C$250,2)*($E147-$G146),0),0)),0),0)</f>
        <v>0</v>
      </c>
      <c r="T147" s="148">
        <f>IF(T$3&gt;=$C147,IF(T$3&lt;=$C147+$D147-1,VLOOKUP((T$3-$C147+1)/$D147,Profile!$B$2:$C$250,2)*($E147-$G146)-(IF(S$3&gt;=$C147,IF(S$3&lt;=$C147+$D147-1,VLOOKUP((S$3-$C147+1)/$D147,Profile!$B$2:$C$250,2)*($E147-$G146),0),0)),0),0)</f>
        <v>0</v>
      </c>
      <c r="U147" s="148">
        <f>IF(U$3&gt;=$C147,IF(U$3&lt;=$C147+$D147-1,VLOOKUP((U$3-$C147+1)/$D147,Profile!$B$2:$C$250,2)*($E147-$G146)-(IF(T$3&gt;=$C147,IF(T$3&lt;=$C147+$D147-1,VLOOKUP((T$3-$C147+1)/$D147,Profile!$B$2:$C$250,2)*($E147-$G146),0),0)),0),0)</f>
        <v>0</v>
      </c>
      <c r="V147" s="148">
        <f>IF(V$3&gt;=$C147,IF(V$3&lt;=$C147+$D147-1,VLOOKUP((V$3-$C147+1)/$D147,Profile!$B$2:$C$250,2)*($E147-$G146)-(IF(U$3&gt;=$C147,IF(U$3&lt;=$C147+$D147-1,VLOOKUP((U$3-$C147+1)/$D147,Profile!$B$2:$C$250,2)*($E147-$G146),0),0)),0),0)</f>
        <v>0</v>
      </c>
      <c r="W147" s="148">
        <f>IF(W$3&gt;=$C147,IF(W$3&lt;=$C147+$D147-1,VLOOKUP((W$3-$C147+1)/$D147,Profile!$B$2:$C$250,2)*($E147-$G146)-(IF(V$3&gt;=$C147,IF(V$3&lt;=$C147+$D147-1,VLOOKUP((V$3-$C147+1)/$D147,Profile!$B$2:$C$250,2)*($E147-$G146),0),0)),0),0)</f>
        <v>0</v>
      </c>
      <c r="X147" s="148">
        <f>IF(X$3&gt;=$C147,IF(X$3&lt;=$C147+$D147-1,VLOOKUP((X$3-$C147+1)/$D147,Profile!$B$2:$C$250,2)*($E147-$G146)-(IF(W$3&gt;=$C147,IF(W$3&lt;=$C147+$D147-1,VLOOKUP((W$3-$C147+1)/$D147,Profile!$B$2:$C$250,2)*($E147-$G146),0),0)),0),0)</f>
        <v>0</v>
      </c>
      <c r="Y147" s="148">
        <f>IF(Y$3&gt;=$C147,IF(Y$3&lt;=$C147+$D147-1,VLOOKUP((Y$3-$C147+1)/$D147,Profile!$B$2:$C$250,2)*($E147-$G146)-(IF(X$3&gt;=$C147,IF(X$3&lt;=$C147+$D147-1,VLOOKUP((X$3-$C147+1)/$D147,Profile!$B$2:$C$250,2)*($E147-$G146),0),0)),0),0)</f>
        <v>0</v>
      </c>
      <c r="Z147" s="148">
        <f>IF(Z$3&gt;=$C147,IF(Z$3&lt;=$C147+$D147-1,VLOOKUP((Z$3-$C147+1)/$D147,Profile!$B$2:$C$250,2)*($E147-$G146)-(IF(Y$3&gt;=$C147,IF(Y$3&lt;=$C147+$D147-1,VLOOKUP((Y$3-$C147+1)/$D147,Profile!$B$2:$C$250,2)*($E147-$G146),0),0)),0),0)</f>
        <v>0</v>
      </c>
      <c r="AA147" s="148">
        <f>IF(AA$3&gt;=$C147,IF(AA$3&lt;=$C147+$D147-1,VLOOKUP((AA$3-$C147+1)/$D147,Profile!$B$2:$C$250,2)*($E147-$G146)-(IF(Z$3&gt;=$C147,IF(Z$3&lt;=$C147+$D147-1,VLOOKUP((Z$3-$C147+1)/$D147,Profile!$B$2:$C$250,2)*($E147-$G146),0),0)),0),0)</f>
        <v>0</v>
      </c>
      <c r="AB147" s="148">
        <f>IF(AB$3&gt;=$C147,IF(AB$3&lt;=$C147+$D147-1,VLOOKUP((AB$3-$C147+1)/$D147,Profile!$B$2:$C$250,2)*($E147-$G146)-(IF(AA$3&gt;=$C147,IF(AA$3&lt;=$C147+$D147-1,VLOOKUP((AA$3-$C147+1)/$D147,Profile!$B$2:$C$250,2)*($E147-$G146),0),0)),0),0)</f>
        <v>0</v>
      </c>
      <c r="AC147" s="148">
        <f>IF(AC$3&gt;=$C147,IF(AC$3&lt;=$C147+$D147-1,VLOOKUP((AC$3-$C147+1)/$D147,Profile!$B$2:$C$250,2)*($E147-$G146)-(IF(AB$3&gt;=$C147,IF(AB$3&lt;=$C147+$D147-1,VLOOKUP((AB$3-$C147+1)/$D147,Profile!$B$2:$C$250,2)*($E147-$G146),0),0)),0),0)</f>
        <v>0</v>
      </c>
      <c r="AD147" s="148">
        <f>IF(AD$3&gt;=$C147,IF(AD$3&lt;=$C147+$D147-1,VLOOKUP((AD$3-$C147+1)/$D147,Profile!$B$2:$C$250,2)*($E147-$G146)-(IF(AC$3&gt;=$C147,IF(AC$3&lt;=$C147+$D147-1,VLOOKUP((AC$3-$C147+1)/$D147,Profile!$B$2:$C$250,2)*($E147-$G146),0),0)),0),0)</f>
        <v>0</v>
      </c>
      <c r="AE147" s="148">
        <f>IF(AE$3&gt;=$C147,IF(AE$3&lt;=$C147+$D147-1,VLOOKUP((AE$3-$C147+1)/$D147,Profile!$B$2:$C$250,2)*($E147-$G146)-(IF(AD$3&gt;=$C147,IF(AD$3&lt;=$C147+$D147-1,VLOOKUP((AD$3-$C147+1)/$D147,Profile!$B$2:$C$250,2)*($E147-$G146),0),0)),0),0)</f>
        <v>0</v>
      </c>
      <c r="AF147" s="148">
        <f>IF(AF$3&gt;=$C147,IF(AF$3&lt;=$C147+$D147-1,VLOOKUP((AF$3-$C147+1)/$D147,Profile!$B$2:$C$250,2)*($E147-$G146)-(IF(AE$3&gt;=$C147,IF(AE$3&lt;=$C147+$D147-1,VLOOKUP((AE$3-$C147+1)/$D147,Profile!$B$2:$C$250,2)*($E147-$G146),0),0)),0),0)</f>
        <v>0</v>
      </c>
      <c r="AG147" s="148">
        <f>IF(AG$3&gt;=$C147,IF(AG$3&lt;=$C147+$D147-1,VLOOKUP((AG$3-$C147+1)/$D147,Profile!$B$2:$C$250,2)*($E147-$G146)-(IF(AF$3&gt;=$C147,IF(AF$3&lt;=$C147+$D147-1,VLOOKUP((AF$3-$C147+1)/$D147,Profile!$B$2:$C$250,2)*($E147-$G146),0),0)),0),0)</f>
        <v>0</v>
      </c>
      <c r="AH147" s="148">
        <f>IF(AH$3&gt;=$C147,IF(AH$3&lt;=$C147+$D147-1,VLOOKUP((AH$3-$C147+1)/$D147,Profile!$B$2:$C$250,2)*($E147-$G146)-(IF(AG$3&gt;=$C147,IF(AG$3&lt;=$C147+$D147-1,VLOOKUP((AG$3-$C147+1)/$D147,Profile!$B$2:$C$250,2)*($E147-$G146),0),0)),0),0)</f>
        <v>0</v>
      </c>
      <c r="AI147" s="148">
        <f>IF(AI$3&gt;=$C147,IF(AI$3&lt;=$C147+$D147-1,VLOOKUP((AI$3-$C147+1)/$D147,Profile!$B$2:$C$250,2)*($E147-$G146)-(IF(AH$3&gt;=$C147,IF(AH$3&lt;=$C147+$D147-1,VLOOKUP((AH$3-$C147+1)/$D147,Profile!$B$2:$C$250,2)*($E147-$G146),0),0)),0),0)</f>
        <v>0</v>
      </c>
      <c r="AJ147" s="148">
        <f>IF(AJ$3&gt;=$C147,IF(AJ$3&lt;=$C147+$D147-1,VLOOKUP((AJ$3-$C147+1)/$D147,Profile!$B$2:$C$250,2)*($E147-$G146)-(IF(AI$3&gt;=$C147,IF(AI$3&lt;=$C147+$D147-1,VLOOKUP((AI$3-$C147+1)/$D147,Profile!$B$2:$C$250,2)*($E147-$G146),0),0)),0),0)</f>
        <v>0</v>
      </c>
      <c r="AK147" s="148">
        <f>IF(AK$3&gt;=$C147,IF(AK$3&lt;=$C147+$D147-1,VLOOKUP((AK$3-$C147+1)/$D147,Profile!$B$2:$C$250,2)*($E147-$G146)-(IF(AJ$3&gt;=$C147,IF(AJ$3&lt;=$C147+$D147-1,VLOOKUP((AJ$3-$C147+1)/$D147,Profile!$B$2:$C$250,2)*($E147-$G146),0),0)),0),0)</f>
        <v>0</v>
      </c>
      <c r="AL147" s="148">
        <f>IF(AL$3&gt;=$C147,IF(AL$3&lt;=$C147+$D147-1,VLOOKUP((AL$3-$C147+1)/$D147,Profile!$B$2:$C$250,2)*($E147-$G146)-(IF(AK$3&gt;=$C147,IF(AK$3&lt;=$C147+$D147-1,VLOOKUP((AK$3-$C147+1)/$D147,Profile!$B$2:$C$250,2)*($E147-$G146),0),0)),0),0)</f>
        <v>0</v>
      </c>
      <c r="AM147" s="148">
        <f>IF(AM$3&gt;=$C147,IF(AM$3&lt;=$C147+$D147-1,VLOOKUP((AM$3-$C147+1)/$D147,Profile!$B$2:$C$250,2)*($E147-$G146)-(IF(AL$3&gt;=$C147,IF(AL$3&lt;=$C147+$D147-1,VLOOKUP((AL$3-$C147+1)/$D147,Profile!$B$2:$C$250,2)*($E147-$G146),0),0)),0),0)</f>
        <v>0</v>
      </c>
      <c r="AN147" s="148">
        <f>IF(AN$3&gt;=$C147,IF(AN$3&lt;=$C147+$D147-1,VLOOKUP((AN$3-$C147+1)/$D147,Profile!$B$2:$C$250,2)*($E147-$G146)-(IF(AM$3&gt;=$C147,IF(AM$3&lt;=$C147+$D147-1,VLOOKUP((AM$3-$C147+1)/$D147,Profile!$B$2:$C$250,2)*($E147-$G146),0),0)),0),0)</f>
        <v>0</v>
      </c>
      <c r="AO147" s="148">
        <f>IF(AO$3&gt;=$C147,IF(AO$3&lt;=$C147+$D147-1,VLOOKUP((AO$3-$C147+1)/$D147,Profile!$B$2:$C$250,2)*($E147-$G146)-(IF(AN$3&gt;=$C147,IF(AN$3&lt;=$C147+$D147-1,VLOOKUP((AN$3-$C147+1)/$D147,Profile!$B$2:$C$250,2)*($E147-$G146),0),0)),0),0)</f>
        <v>0</v>
      </c>
      <c r="AP147" s="148">
        <f>IF(AP$3&gt;=$C147,IF(AP$3&lt;=$C147+$D147-1,VLOOKUP((AP$3-$C147+1)/$D147,Profile!$B$2:$C$250,2)*($E147-$G146)-(IF(AO$3&gt;=$C147,IF(AO$3&lt;=$C147+$D147-1,VLOOKUP((AO$3-$C147+1)/$D147,Profile!$B$2:$C$250,2)*($E147-$G146),0),0)),0),0)</f>
        <v>0</v>
      </c>
      <c r="AQ147" s="148">
        <f>IF(AQ$3&gt;=$C147,IF(AQ$3&lt;=$C147+$D147-1,VLOOKUP((AQ$3-$C147+1)/$D147,Profile!$B$2:$C$250,2)*($E147-$G146)-(IF(AP$3&gt;=$C147,IF(AP$3&lt;=$C147+$D147-1,VLOOKUP((AP$3-$C147+1)/$D147,Profile!$B$2:$C$250,2)*($E147-$G146),0),0)),0),0)</f>
        <v>0</v>
      </c>
      <c r="AR147" s="148">
        <f>IF(AR$3&gt;=$C147,IF(AR$3&lt;=$C147+$D147-1,VLOOKUP((AR$3-$C147+1)/$D147,Profile!$B$2:$C$250,2)*($E147-$G146)-(IF(AQ$3&gt;=$C147,IF(AQ$3&lt;=$C147+$D147-1,VLOOKUP((AQ$3-$C147+1)/$D147,Profile!$B$2:$C$250,2)*($E147-$G146),0),0)),0),0)</f>
        <v>0</v>
      </c>
      <c r="AS147" s="148">
        <f>IF(AS$3&gt;=$C147,IF(AS$3&lt;=$C147+$D147-1,VLOOKUP((AS$3-$C147+1)/$D147,Profile!$B$2:$C$250,2)*($E147-$G146)-(IF(AR$3&gt;=$C147,IF(AR$3&lt;=$C147+$D147-1,VLOOKUP((AR$3-$C147+1)/$D147,Profile!$B$2:$C$250,2)*($E147-$G146),0),0)),0),0)</f>
        <v>0</v>
      </c>
      <c r="AT147" s="148">
        <f>IF(AT$3&gt;=$C147,IF(AT$3&lt;=$C147+$D147-1,VLOOKUP((AT$3-$C147+1)/$D147,Profile!$B$2:$C$250,2)*($E147-$G146)-(IF(AS$3&gt;=$C147,IF(AS$3&lt;=$C147+$D147-1,VLOOKUP((AS$3-$C147+1)/$D147,Profile!$B$2:$C$250,2)*($E147-$G146),0),0)),0),0)</f>
        <v>0</v>
      </c>
      <c r="AU147" s="148">
        <f>IF(AU$3&gt;=$C147,IF(AU$3&lt;=$C147+$D147-1,VLOOKUP((AU$3-$C147+1)/$D147,Profile!$B$2:$C$250,2)*($E147-$G146)-(IF(AT$3&gt;=$C147,IF(AT$3&lt;=$C147+$D147-1,VLOOKUP((AT$3-$C147+1)/$D147,Profile!$B$2:$C$250,2)*($E147-$G146),0),0)),0),0)</f>
        <v>0</v>
      </c>
      <c r="AV147" s="148">
        <f>IF(AV$3&gt;=$C147,IF(AV$3&lt;=$C147+$D147-1,VLOOKUP((AV$3-$C147+1)/$D147,Profile!$B$2:$C$250,2)*($E147-$G146)-(IF(AU$3&gt;=$C147,IF(AU$3&lt;=$C147+$D147-1,VLOOKUP((AU$3-$C147+1)/$D147,Profile!$B$2:$C$250,2)*($E147-$G146),0),0)),0),0)</f>
        <v>0</v>
      </c>
      <c r="AW147" s="148">
        <f>IF(AW$3&gt;=$C147,IF(AW$3&lt;=$C147+$D147-1,VLOOKUP((AW$3-$C147+1)/$D147,Profile!$B$2:$C$250,2)*($E147-$G146)-(IF(AV$3&gt;=$C147,IF(AV$3&lt;=$C147+$D147-1,VLOOKUP((AV$3-$C147+1)/$D147,Profile!$B$2:$C$250,2)*($E147-$G146),0),0)),0),0)</f>
        <v>0</v>
      </c>
      <c r="AX147" s="148">
        <f>IF(AX$3&gt;=$C147,IF(AX$3&lt;=$C147+$D147-1,VLOOKUP((AX$3-$C147+1)/$D147,Profile!$B$2:$C$250,2)*($E147-$G146)-(IF(AW$3&gt;=$C147,IF(AW$3&lt;=$C147+$D147-1,VLOOKUP((AW$3-$C147+1)/$D147,Profile!$B$2:$C$250,2)*($E147-$G146),0),0)),0),0)</f>
        <v>0</v>
      </c>
      <c r="AY147" s="148">
        <f>IF(AY$3&gt;=$C147,IF(AY$3&lt;=$C147+$D147-1,VLOOKUP((AY$3-$C147+1)/$D147,Profile!$B$2:$C$250,2)*($E147-$G146)-(IF(AX$3&gt;=$C147,IF(AX$3&lt;=$C147+$D147-1,VLOOKUP((AX$3-$C147+1)/$D147,Profile!$B$2:$C$250,2)*($E147-$G146),0),0)),0),0)</f>
        <v>0</v>
      </c>
      <c r="AZ147" s="148">
        <f>IF(AZ$3&gt;=$C147,IF(AZ$3&lt;=$C147+$D147-1,VLOOKUP((AZ$3-$C147+1)/$D147,Profile!$B$2:$C$250,2)*($E147-$G146)-(IF(AY$3&gt;=$C147,IF(AY$3&lt;=$C147+$D147-1,VLOOKUP((AY$3-$C147+1)/$D147,Profile!$B$2:$C$250,2)*($E147-$G146),0),0)),0),0)</f>
        <v>0</v>
      </c>
      <c r="BA147" s="148">
        <f>IF(BA$3&gt;=$C147,IF(BA$3&lt;=$C147+$D147-1,VLOOKUP((BA$3-$C147+1)/$D147,Profile!$B$2:$C$250,2)*($E147-$G146)-(IF(AZ$3&gt;=$C147,IF(AZ$3&lt;=$C147+$D147-1,VLOOKUP((AZ$3-$C147+1)/$D147,Profile!$B$2:$C$250,2)*($E147-$G146),0),0)),0),0)</f>
        <v>0</v>
      </c>
      <c r="BB147" s="148">
        <f>IF(BB$3&gt;=$C147,IF(BB$3&lt;=$C147+$D147-1,VLOOKUP((BB$3-$C147+1)/$D147,Profile!$B$2:$C$250,2)*($E147-$G146)-(IF(BA$3&gt;=$C147,IF(BA$3&lt;=$C147+$D147-1,VLOOKUP((BA$3-$C147+1)/$D147,Profile!$B$2:$C$250,2)*($E147-$G146),0),0)),0),0)</f>
        <v>0</v>
      </c>
      <c r="BC147" s="148">
        <f>IF(BC$3&gt;=$C147,IF(BC$3&lt;=$C147+$D147-1,VLOOKUP((BC$3-$C147+1)/$D147,Profile!$B$2:$C$250,2)*($E147-$G146)-(IF(BB$3&gt;=$C147,IF(BB$3&lt;=$C147+$D147-1,VLOOKUP((BB$3-$C147+1)/$D147,Profile!$B$2:$C$250,2)*($E147-$G146),0),0)),0),0)</f>
        <v>0</v>
      </c>
      <c r="BD147" s="148">
        <f>IF(BD$3&gt;=$C147,IF(BD$3&lt;=$C147+$D147-1,VLOOKUP((BD$3-$C147+1)/$D147,Profile!$B$2:$C$250,2)*($E147-$G146)-(IF(BC$3&gt;=$C147,IF(BC$3&lt;=$C147+$D147-1,VLOOKUP((BC$3-$C147+1)/$D147,Profile!$B$2:$C$250,2)*($E147-$G146),0),0)),0),0)</f>
        <v>0</v>
      </c>
      <c r="BE147" s="148">
        <f>IF(BE$3&gt;=$C147,IF(BE$3&lt;=$C147+$D147-1,VLOOKUP((BE$3-$C147+1)/$D147,Profile!$B$2:$C$250,2)*($E147-$G146)-(IF(BD$3&gt;=$C147,IF(BD$3&lt;=$C147+$D147-1,VLOOKUP((BD$3-$C147+1)/$D147,Profile!$B$2:$C$250,2)*($E147-$G146),0),0)),0),0)</f>
        <v>0</v>
      </c>
      <c r="BF147" s="148">
        <f>IF(BF$3&gt;=$C147,IF(BF$3&lt;=$C147+$D147-1,VLOOKUP((BF$3-$C147+1)/$D147,Profile!$B$2:$C$250,2)*($E147-$G146)-(IF(BE$3&gt;=$C147,IF(BE$3&lt;=$C147+$D147-1,VLOOKUP((BE$3-$C147+1)/$D147,Profile!$B$2:$C$250,2)*($E147-$G146),0),0)),0),0)</f>
        <v>0</v>
      </c>
      <c r="BG147" s="148">
        <f>IF(BG$3&gt;=$C147,IF(BG$3&lt;=$C147+$D147-1,VLOOKUP((BG$3-$C147+1)/$D147,Profile!$B$2:$C$250,2)*($E147-$G146)-(IF(BF$3&gt;=$C147,IF(BF$3&lt;=$C147+$D147-1,VLOOKUP((BF$3-$C147+1)/$D147,Profile!$B$2:$C$250,2)*($E147-$G146),0),0)),0),0)</f>
        <v>0</v>
      </c>
      <c r="BH147" s="148">
        <f>IF(BH$3&gt;=$C147,IF(BH$3&lt;=$C147+$D147-1,VLOOKUP((BH$3-$C147+1)/$D147,Profile!$B$2:$C$250,2)*($E147-$G146)-(IF(BG$3&gt;=$C147,IF(BG$3&lt;=$C147+$D147-1,VLOOKUP((BG$3-$C147+1)/$D147,Profile!$B$2:$C$250,2)*($E147-$G146),0),0)),0),0)</f>
        <v>0</v>
      </c>
      <c r="BI147" s="148">
        <f>IF(BI$3&gt;=$C147,IF(BI$3&lt;=$C147+$D147-1,VLOOKUP((BI$3-$C147+1)/$D147,Profile!$B$2:$C$250,2)*($E147-$G146)-(IF(BH$3&gt;=$C147,IF(BH$3&lt;=$C147+$D147-1,VLOOKUP((BH$3-$C147+1)/$D147,Profile!$B$2:$C$250,2)*($E147-$G146),0),0)),0),0)</f>
        <v>0</v>
      </c>
      <c r="BJ147" s="148">
        <f>IF(BJ$3&gt;=$C147,IF(BJ$3&lt;=$C147+$D147-1,VLOOKUP((BJ$3-$C147+1)/$D147,Profile!$B$2:$C$250,2)*($E147-$G146)-(IF(BI$3&gt;=$C147,IF(BI$3&lt;=$C147+$D147-1,VLOOKUP((BI$3-$C147+1)/$D147,Profile!$B$2:$C$250,2)*($E147-$G146),0),0)),0),0)</f>
        <v>0</v>
      </c>
      <c r="BK147" s="148">
        <f>IF(BK$3&gt;=$C147,IF(BK$3&lt;=$C147+$D147-1,VLOOKUP((BK$3-$C147+1)/$D147,Profile!$B$2:$C$250,2)*($E147-$G146)-(IF(BJ$3&gt;=$C147,IF(BJ$3&lt;=$C147+$D147-1,VLOOKUP((BJ$3-$C147+1)/$D147,Profile!$B$2:$C$250,2)*($E147-$G146),0),0)),0),0)</f>
        <v>0</v>
      </c>
      <c r="BL147" s="148">
        <f>IF(BL$3&gt;=$C147,IF(BL$3&lt;=$C147+$D147-1,VLOOKUP((BL$3-$C147+1)/$D147,Profile!$B$2:$C$250,2)*($E147-$G146)-(IF(BK$3&gt;=$C147,IF(BK$3&lt;=$C147+$D147-1,VLOOKUP((BK$3-$C147+1)/$D147,Profile!$B$2:$C$250,2)*($E147-$G146),0),0)),0),0)</f>
        <v>0</v>
      </c>
      <c r="BM147" s="148">
        <f>IF(BM$3&gt;=$C147,IF(BM$3&lt;=$C147+$D147-1,VLOOKUP((BM$3-$C147+1)/$D147,Profile!$B$2:$C$250,2)*($E147-$G146)-(IF(BL$3&gt;=$C147,IF(BL$3&lt;=$C147+$D147-1,VLOOKUP((BL$3-$C147+1)/$D147,Profile!$B$2:$C$250,2)*($E147-$G146),0),0)),0),0)</f>
        <v>0</v>
      </c>
      <c r="BN147" s="148">
        <f>IF(BN$3&gt;=$C147,IF(BN$3&lt;=$C147+$D147-1,VLOOKUP((BN$3-$C147+1)/$D147,Profile!$B$2:$C$250,2)*($E147-$G146)-(IF(BM$3&gt;=$C147,IF(BM$3&lt;=$C147+$D147-1,VLOOKUP((BM$3-$C147+1)/$D147,Profile!$B$2:$C$250,2)*($E147-$G146),0),0)),0),0)</f>
        <v>0</v>
      </c>
      <c r="BO147" s="148">
        <f>IF(BO$3&gt;=$C147,IF(BO$3&lt;=$C147+$D147-1,VLOOKUP((BO$3-$C147+1)/$D147,Profile!$B$2:$C$250,2)*($E147-$G146)-(IF(BN$3&gt;=$C147,IF(BN$3&lt;=$C147+$D147-1,VLOOKUP((BN$3-$C147+1)/$D147,Profile!$B$2:$C$250,2)*($E147-$G146),0),0)),0),0)</f>
        <v>0</v>
      </c>
      <c r="BP147" s="148">
        <f>IF(BP$3&gt;=$C147,IF(BP$3&lt;=$C147+$D147-1,VLOOKUP((BP$3-$C147+1)/$D147,Profile!$B$2:$C$250,2)*($E147-$G146)-(IF(BO$3&gt;=$C147,IF(BO$3&lt;=$C147+$D147-1,VLOOKUP((BO$3-$C147+1)/$D147,Profile!$B$2:$C$250,2)*($E147-$G146),0),0)),0),0)</f>
        <v>0</v>
      </c>
      <c r="BQ147" s="148">
        <f>IF(BQ$3&gt;=$C147,IF(BQ$3&lt;=$C147+$D147-1,VLOOKUP((BQ$3-$C147+1)/$D147,Profile!$B$2:$C$250,2)*($E147-$G146)-(IF(BP$3&gt;=$C147,IF(BP$3&lt;=$C147+$D147-1,VLOOKUP((BP$3-$C147+1)/$D147,Profile!$B$2:$C$250,2)*($E147-$G146),0),0)),0),0)</f>
        <v>0</v>
      </c>
      <c r="BR147" s="148">
        <f>IF(BR$3&gt;=$C147,IF(BR$3&lt;=$C147+$D147-1,VLOOKUP((BR$3-$C147+1)/$D147,Profile!$B$2:$C$250,2)*($E147-$G146)-(IF(BQ$3&gt;=$C147,IF(BQ$3&lt;=$C147+$D147-1,VLOOKUP((BQ$3-$C147+1)/$D147,Profile!$B$2:$C$250,2)*($E147-$G146),0),0)),0),0)</f>
        <v>0</v>
      </c>
      <c r="BS147" s="148">
        <f>IF(BS$3&gt;=$C147,IF(BS$3&lt;=$C147+$D147-1,VLOOKUP((BS$3-$C147+1)/$D147,Profile!$B$2:$C$250,2)*($E147-$G146)-(IF(BR$3&gt;=$C147,IF(BR$3&lt;=$C147+$D147-1,VLOOKUP((BR$3-$C147+1)/$D147,Profile!$B$2:$C$250,2)*($E147-$G146),0),0)),0),0)</f>
        <v>0</v>
      </c>
      <c r="BT147" s="148">
        <f>IF(BT$3&gt;=$C147,IF(BT$3&lt;=$C147+$D147-1,VLOOKUP((BT$3-$C147+1)/$D147,Profile!$B$2:$C$250,2)*($E147-$G146)-(IF(BS$3&gt;=$C147,IF(BS$3&lt;=$C147+$D147-1,VLOOKUP((BS$3-$C147+1)/$D147,Profile!$B$2:$C$250,2)*($E147-$G146),0),0)),0),0)</f>
        <v>0</v>
      </c>
    </row>
    <row r="148" spans="1:72" ht="10.15" customHeight="1">
      <c r="A148" s="131"/>
      <c r="B148" s="154"/>
      <c r="C148" s="131"/>
      <c r="D148" s="153"/>
      <c r="E148" s="149"/>
      <c r="F148" s="142" t="s">
        <v>31</v>
      </c>
      <c r="G148" s="148">
        <f>SUM(H148:GA148)</f>
        <v>0</v>
      </c>
      <c r="H148" s="148">
        <f t="shared" ref="H148:AM148" si="114">+H146+H147</f>
        <v>0</v>
      </c>
      <c r="I148" s="148">
        <f t="shared" si="114"/>
        <v>0</v>
      </c>
      <c r="J148" s="148">
        <f t="shared" si="114"/>
        <v>0</v>
      </c>
      <c r="K148" s="148">
        <f t="shared" si="114"/>
        <v>0</v>
      </c>
      <c r="L148" s="148">
        <f t="shared" si="114"/>
        <v>0</v>
      </c>
      <c r="M148" s="148">
        <f t="shared" si="114"/>
        <v>0</v>
      </c>
      <c r="N148" s="148">
        <f t="shared" si="114"/>
        <v>0</v>
      </c>
      <c r="O148" s="148">
        <f t="shared" si="114"/>
        <v>0</v>
      </c>
      <c r="P148" s="148">
        <f t="shared" si="114"/>
        <v>0</v>
      </c>
      <c r="Q148" s="148">
        <f t="shared" si="114"/>
        <v>0</v>
      </c>
      <c r="R148" s="148">
        <f t="shared" si="114"/>
        <v>0</v>
      </c>
      <c r="S148" s="148">
        <f t="shared" si="114"/>
        <v>0</v>
      </c>
      <c r="T148" s="148">
        <f t="shared" si="114"/>
        <v>0</v>
      </c>
      <c r="U148" s="148">
        <f t="shared" si="114"/>
        <v>0</v>
      </c>
      <c r="V148" s="148">
        <f t="shared" si="114"/>
        <v>0</v>
      </c>
      <c r="W148" s="148">
        <f t="shared" si="114"/>
        <v>0</v>
      </c>
      <c r="X148" s="148">
        <f t="shared" si="114"/>
        <v>0</v>
      </c>
      <c r="Y148" s="148">
        <f t="shared" si="114"/>
        <v>0</v>
      </c>
      <c r="Z148" s="148">
        <f t="shared" si="114"/>
        <v>0</v>
      </c>
      <c r="AA148" s="148">
        <f t="shared" si="114"/>
        <v>0</v>
      </c>
      <c r="AB148" s="148">
        <f t="shared" si="114"/>
        <v>0</v>
      </c>
      <c r="AC148" s="148">
        <f t="shared" si="114"/>
        <v>0</v>
      </c>
      <c r="AD148" s="148">
        <f t="shared" si="114"/>
        <v>0</v>
      </c>
      <c r="AE148" s="148">
        <f t="shared" si="114"/>
        <v>0</v>
      </c>
      <c r="AF148" s="148">
        <f t="shared" si="114"/>
        <v>0</v>
      </c>
      <c r="AG148" s="148">
        <f t="shared" si="114"/>
        <v>0</v>
      </c>
      <c r="AH148" s="148">
        <f t="shared" si="114"/>
        <v>0</v>
      </c>
      <c r="AI148" s="148">
        <f t="shared" si="114"/>
        <v>0</v>
      </c>
      <c r="AJ148" s="148">
        <f t="shared" si="114"/>
        <v>0</v>
      </c>
      <c r="AK148" s="148">
        <f t="shared" si="114"/>
        <v>0</v>
      </c>
      <c r="AL148" s="148">
        <f t="shared" si="114"/>
        <v>0</v>
      </c>
      <c r="AM148" s="148">
        <f t="shared" si="114"/>
        <v>0</v>
      </c>
      <c r="AN148" s="148">
        <f t="shared" ref="AN148:BS148" si="115">+AN146+AN147</f>
        <v>0</v>
      </c>
      <c r="AO148" s="148">
        <f t="shared" si="115"/>
        <v>0</v>
      </c>
      <c r="AP148" s="148">
        <f t="shared" si="115"/>
        <v>0</v>
      </c>
      <c r="AQ148" s="148">
        <f t="shared" si="115"/>
        <v>0</v>
      </c>
      <c r="AR148" s="148">
        <f t="shared" si="115"/>
        <v>0</v>
      </c>
      <c r="AS148" s="148">
        <f t="shared" si="115"/>
        <v>0</v>
      </c>
      <c r="AT148" s="148">
        <f t="shared" si="115"/>
        <v>0</v>
      </c>
      <c r="AU148" s="148">
        <f t="shared" si="115"/>
        <v>0</v>
      </c>
      <c r="AV148" s="148">
        <f t="shared" si="115"/>
        <v>0</v>
      </c>
      <c r="AW148" s="148">
        <f t="shared" si="115"/>
        <v>0</v>
      </c>
      <c r="AX148" s="148">
        <f t="shared" si="115"/>
        <v>0</v>
      </c>
      <c r="AY148" s="148">
        <f t="shared" si="115"/>
        <v>0</v>
      </c>
      <c r="AZ148" s="148">
        <f t="shared" si="115"/>
        <v>0</v>
      </c>
      <c r="BA148" s="148">
        <f t="shared" si="115"/>
        <v>0</v>
      </c>
      <c r="BB148" s="148">
        <f t="shared" si="115"/>
        <v>0</v>
      </c>
      <c r="BC148" s="148">
        <f t="shared" si="115"/>
        <v>0</v>
      </c>
      <c r="BD148" s="148">
        <f t="shared" si="115"/>
        <v>0</v>
      </c>
      <c r="BE148" s="148">
        <f t="shared" si="115"/>
        <v>0</v>
      </c>
      <c r="BF148" s="148">
        <f t="shared" si="115"/>
        <v>0</v>
      </c>
      <c r="BG148" s="148">
        <f t="shared" si="115"/>
        <v>0</v>
      </c>
      <c r="BH148" s="148">
        <f t="shared" si="115"/>
        <v>0</v>
      </c>
      <c r="BI148" s="148">
        <f t="shared" si="115"/>
        <v>0</v>
      </c>
      <c r="BJ148" s="148">
        <f t="shared" si="115"/>
        <v>0</v>
      </c>
      <c r="BK148" s="148">
        <f t="shared" si="115"/>
        <v>0</v>
      </c>
      <c r="BL148" s="148">
        <f t="shared" si="115"/>
        <v>0</v>
      </c>
      <c r="BM148" s="148">
        <f t="shared" si="115"/>
        <v>0</v>
      </c>
      <c r="BN148" s="148">
        <f t="shared" si="115"/>
        <v>0</v>
      </c>
      <c r="BO148" s="148">
        <f t="shared" si="115"/>
        <v>0</v>
      </c>
      <c r="BP148" s="148">
        <f t="shared" si="115"/>
        <v>0</v>
      </c>
      <c r="BQ148" s="148">
        <f t="shared" si="115"/>
        <v>0</v>
      </c>
      <c r="BR148" s="148">
        <f t="shared" si="115"/>
        <v>0</v>
      </c>
      <c r="BS148" s="148">
        <f t="shared" si="115"/>
        <v>0</v>
      </c>
      <c r="BT148" s="148">
        <f>+BT146+BT147</f>
        <v>0</v>
      </c>
    </row>
    <row r="149" spans="1:72" ht="10.15" customHeight="1">
      <c r="A149" s="131"/>
      <c r="B149" s="154"/>
      <c r="C149" s="131"/>
      <c r="D149" s="149"/>
      <c r="F149" s="142" t="s">
        <v>36</v>
      </c>
      <c r="G149" s="148"/>
      <c r="H149" s="148">
        <f>+H148</f>
        <v>0</v>
      </c>
      <c r="I149" s="148">
        <f t="shared" ref="I149:AN149" si="116">+I148+H149</f>
        <v>0</v>
      </c>
      <c r="J149" s="148">
        <f t="shared" si="116"/>
        <v>0</v>
      </c>
      <c r="K149" s="148">
        <f t="shared" si="116"/>
        <v>0</v>
      </c>
      <c r="L149" s="148">
        <f t="shared" si="116"/>
        <v>0</v>
      </c>
      <c r="M149" s="148">
        <f t="shared" si="116"/>
        <v>0</v>
      </c>
      <c r="N149" s="148">
        <f t="shared" si="116"/>
        <v>0</v>
      </c>
      <c r="O149" s="148">
        <f t="shared" si="116"/>
        <v>0</v>
      </c>
      <c r="P149" s="148">
        <f t="shared" si="116"/>
        <v>0</v>
      </c>
      <c r="Q149" s="148">
        <f t="shared" si="116"/>
        <v>0</v>
      </c>
      <c r="R149" s="148">
        <f t="shared" si="116"/>
        <v>0</v>
      </c>
      <c r="S149" s="148">
        <f t="shared" si="116"/>
        <v>0</v>
      </c>
      <c r="T149" s="148">
        <f t="shared" si="116"/>
        <v>0</v>
      </c>
      <c r="U149" s="148">
        <f t="shared" si="116"/>
        <v>0</v>
      </c>
      <c r="V149" s="148">
        <f t="shared" si="116"/>
        <v>0</v>
      </c>
      <c r="W149" s="148">
        <f t="shared" si="116"/>
        <v>0</v>
      </c>
      <c r="X149" s="148">
        <f t="shared" si="116"/>
        <v>0</v>
      </c>
      <c r="Y149" s="148">
        <f t="shared" si="116"/>
        <v>0</v>
      </c>
      <c r="Z149" s="148">
        <f t="shared" si="116"/>
        <v>0</v>
      </c>
      <c r="AA149" s="148">
        <f t="shared" si="116"/>
        <v>0</v>
      </c>
      <c r="AB149" s="148">
        <f t="shared" si="116"/>
        <v>0</v>
      </c>
      <c r="AC149" s="148">
        <f t="shared" si="116"/>
        <v>0</v>
      </c>
      <c r="AD149" s="148">
        <f t="shared" si="116"/>
        <v>0</v>
      </c>
      <c r="AE149" s="148">
        <f t="shared" si="116"/>
        <v>0</v>
      </c>
      <c r="AF149" s="148">
        <f t="shared" si="116"/>
        <v>0</v>
      </c>
      <c r="AG149" s="148">
        <f t="shared" si="116"/>
        <v>0</v>
      </c>
      <c r="AH149" s="148">
        <f t="shared" si="116"/>
        <v>0</v>
      </c>
      <c r="AI149" s="148">
        <f t="shared" si="116"/>
        <v>0</v>
      </c>
      <c r="AJ149" s="148">
        <f t="shared" si="116"/>
        <v>0</v>
      </c>
      <c r="AK149" s="148">
        <f t="shared" si="116"/>
        <v>0</v>
      </c>
      <c r="AL149" s="148">
        <f t="shared" si="116"/>
        <v>0</v>
      </c>
      <c r="AM149" s="148">
        <f t="shared" si="116"/>
        <v>0</v>
      </c>
      <c r="AN149" s="148">
        <f t="shared" si="116"/>
        <v>0</v>
      </c>
      <c r="AO149" s="148">
        <f t="shared" ref="AO149:BT149" si="117">+AO148+AN149</f>
        <v>0</v>
      </c>
      <c r="AP149" s="148">
        <f t="shared" si="117"/>
        <v>0</v>
      </c>
      <c r="AQ149" s="148">
        <f t="shared" si="117"/>
        <v>0</v>
      </c>
      <c r="AR149" s="148">
        <f t="shared" si="117"/>
        <v>0</v>
      </c>
      <c r="AS149" s="148">
        <f t="shared" si="117"/>
        <v>0</v>
      </c>
      <c r="AT149" s="148">
        <f t="shared" si="117"/>
        <v>0</v>
      </c>
      <c r="AU149" s="148">
        <f t="shared" si="117"/>
        <v>0</v>
      </c>
      <c r="AV149" s="148">
        <f t="shared" si="117"/>
        <v>0</v>
      </c>
      <c r="AW149" s="148">
        <f t="shared" si="117"/>
        <v>0</v>
      </c>
      <c r="AX149" s="148">
        <f t="shared" si="117"/>
        <v>0</v>
      </c>
      <c r="AY149" s="148">
        <f t="shared" si="117"/>
        <v>0</v>
      </c>
      <c r="AZ149" s="148">
        <f t="shared" si="117"/>
        <v>0</v>
      </c>
      <c r="BA149" s="148">
        <f t="shared" si="117"/>
        <v>0</v>
      </c>
      <c r="BB149" s="148">
        <f t="shared" si="117"/>
        <v>0</v>
      </c>
      <c r="BC149" s="148">
        <f t="shared" si="117"/>
        <v>0</v>
      </c>
      <c r="BD149" s="148">
        <f t="shared" si="117"/>
        <v>0</v>
      </c>
      <c r="BE149" s="148">
        <f t="shared" si="117"/>
        <v>0</v>
      </c>
      <c r="BF149" s="148">
        <f t="shared" si="117"/>
        <v>0</v>
      </c>
      <c r="BG149" s="148">
        <f t="shared" si="117"/>
        <v>0</v>
      </c>
      <c r="BH149" s="148">
        <f t="shared" si="117"/>
        <v>0</v>
      </c>
      <c r="BI149" s="148">
        <f t="shared" si="117"/>
        <v>0</v>
      </c>
      <c r="BJ149" s="148">
        <f t="shared" si="117"/>
        <v>0</v>
      </c>
      <c r="BK149" s="148">
        <f t="shared" si="117"/>
        <v>0</v>
      </c>
      <c r="BL149" s="148">
        <f t="shared" si="117"/>
        <v>0</v>
      </c>
      <c r="BM149" s="148">
        <f t="shared" si="117"/>
        <v>0</v>
      </c>
      <c r="BN149" s="148">
        <f t="shared" si="117"/>
        <v>0</v>
      </c>
      <c r="BO149" s="148">
        <f t="shared" si="117"/>
        <v>0</v>
      </c>
      <c r="BP149" s="148">
        <f t="shared" si="117"/>
        <v>0</v>
      </c>
      <c r="BQ149" s="148">
        <f t="shared" si="117"/>
        <v>0</v>
      </c>
      <c r="BR149" s="148">
        <f t="shared" si="117"/>
        <v>0</v>
      </c>
      <c r="BS149" s="148">
        <f t="shared" si="117"/>
        <v>0</v>
      </c>
      <c r="BT149" s="148">
        <f t="shared" si="117"/>
        <v>0</v>
      </c>
    </row>
    <row r="150" spans="1:72" ht="1.9" customHeight="1">
      <c r="A150" s="131"/>
      <c r="B150" s="154"/>
      <c r="C150" s="131"/>
      <c r="E150" s="149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</row>
    <row r="151" spans="1:72" ht="10.15" customHeight="1">
      <c r="A151" s="131">
        <v>30</v>
      </c>
      <c r="B151" s="155" t="s">
        <v>64</v>
      </c>
      <c r="C151" s="131"/>
      <c r="E151" s="149"/>
      <c r="F151" s="156" t="s">
        <v>34</v>
      </c>
      <c r="G151" s="148">
        <f>SUM(H151:GA151)</f>
        <v>0</v>
      </c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9">
        <v>0</v>
      </c>
      <c r="Z151" s="157"/>
      <c r="AA151" s="157"/>
      <c r="AB151" s="157"/>
      <c r="AC151" s="157"/>
      <c r="AD151" s="157">
        <v>0</v>
      </c>
      <c r="AE151" s="157">
        <v>0</v>
      </c>
      <c r="AF151" s="157">
        <v>0</v>
      </c>
      <c r="AG151" s="157">
        <v>0</v>
      </c>
      <c r="AH151" s="157">
        <v>0</v>
      </c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</row>
    <row r="152" spans="1:72" ht="10.15" customHeight="1">
      <c r="A152" s="131"/>
      <c r="B152" s="154"/>
      <c r="C152" s="150"/>
      <c r="D152" s="151"/>
      <c r="E152" s="152"/>
      <c r="F152" s="142" t="s">
        <v>35</v>
      </c>
      <c r="G152" s="148">
        <f>SUM(H152:GA152)</f>
        <v>0</v>
      </c>
      <c r="H152" s="148">
        <f>IF(H$3&gt;=$C152,IF(H$3&lt;=$C152+$D152-1,VLOOKUP((H$3-$C152+1)/$D152,Profile!$B$2:$C$250,2)*($E152-$G151)-(IF(G$3&gt;=$C152,IF(G$3&lt;=$C152+$D152-1,VLOOKUP((G$3-$C152+1)/$D152,Profile!$B$2:$C$250,2)*($E152-$G151),0),0)),0),0)</f>
        <v>0</v>
      </c>
      <c r="I152" s="148">
        <f>IF(I$3&gt;=$C152,IF(I$3&lt;=$C152+$D152-1,VLOOKUP((I$3-$C152+1)/$D152,Profile!$B$2:$C$250,2)*($E152-$G151)-(IF(H$3&gt;=$C152,IF(H$3&lt;=$C152+$D152-1,VLOOKUP((H$3-$C152+1)/$D152,Profile!$B$2:$C$250,2)*($E152-$G151),0),0)),0),0)</f>
        <v>0</v>
      </c>
      <c r="J152" s="148">
        <f>IF(J$3&gt;=$C152,IF(J$3&lt;=$C152+$D152-1,VLOOKUP((J$3-$C152+1)/$D152,Profile!$B$2:$C$250,2)*($E152-$G151)-(IF(I$3&gt;=$C152,IF(I$3&lt;=$C152+$D152-1,VLOOKUP((I$3-$C152+1)/$D152,Profile!$B$2:$C$250,2)*($E152-$G151),0),0)),0),0)</f>
        <v>0</v>
      </c>
      <c r="K152" s="148">
        <f>IF(K$3&gt;=$C152,IF(K$3&lt;=$C152+$D152-1,VLOOKUP((K$3-$C152+1)/$D152,Profile!$B$2:$C$250,2)*($E152-$G151)-(IF(J$3&gt;=$C152,IF(J$3&lt;=$C152+$D152-1,VLOOKUP((J$3-$C152+1)/$D152,Profile!$B$2:$C$250,2)*($E152-$G151),0),0)),0),0)</f>
        <v>0</v>
      </c>
      <c r="L152" s="148">
        <f>IF(L$3&gt;=$C152,IF(L$3&lt;=$C152+$D152-1,VLOOKUP((L$3-$C152+1)/$D152,Profile!$B$2:$C$250,2)*($E152-$G151)-(IF(K$3&gt;=$C152,IF(K$3&lt;=$C152+$D152-1,VLOOKUP((K$3-$C152+1)/$D152,Profile!$B$2:$C$250,2)*($E152-$G151),0),0)),0),0)</f>
        <v>0</v>
      </c>
      <c r="M152" s="148">
        <f>IF(M$3&gt;=$C152,IF(M$3&lt;=$C152+$D152-1,VLOOKUP((M$3-$C152+1)/$D152,Profile!$B$2:$C$250,2)*($E152-$G151)-(IF(L$3&gt;=$C152,IF(L$3&lt;=$C152+$D152-1,VLOOKUP((L$3-$C152+1)/$D152,Profile!$B$2:$C$250,2)*($E152-$G151),0),0)),0),0)</f>
        <v>0</v>
      </c>
      <c r="N152" s="148">
        <f>IF(N$3&gt;=$C152,IF(N$3&lt;=$C152+$D152-1,VLOOKUP((N$3-$C152+1)/$D152,Profile!$B$2:$C$250,2)*($E152-$G151)-(IF(M$3&gt;=$C152,IF(M$3&lt;=$C152+$D152-1,VLOOKUP((M$3-$C152+1)/$D152,Profile!$B$2:$C$250,2)*($E152-$G151),0),0)),0),0)</f>
        <v>0</v>
      </c>
      <c r="O152" s="148">
        <f>IF(O$3&gt;=$C152,IF(O$3&lt;=$C152+$D152-1,VLOOKUP((O$3-$C152+1)/$D152,Profile!$B$2:$C$250,2)*($E152-$G151)-(IF(N$3&gt;=$C152,IF(N$3&lt;=$C152+$D152-1,VLOOKUP((N$3-$C152+1)/$D152,Profile!$B$2:$C$250,2)*($E152-$G151),0),0)),0),0)</f>
        <v>0</v>
      </c>
      <c r="P152" s="148">
        <f>IF(P$3&gt;=$C152,IF(P$3&lt;=$C152+$D152-1,VLOOKUP((P$3-$C152+1)/$D152,Profile!$B$2:$C$250,2)*($E152-$G151)-(IF(O$3&gt;=$C152,IF(O$3&lt;=$C152+$D152-1,VLOOKUP((O$3-$C152+1)/$D152,Profile!$B$2:$C$250,2)*($E152-$G151),0),0)),0),0)</f>
        <v>0</v>
      </c>
      <c r="Q152" s="148">
        <f>IF(Q$3&gt;=$C152,IF(Q$3&lt;=$C152+$D152-1,VLOOKUP((Q$3-$C152+1)/$D152,Profile!$B$2:$C$250,2)*($E152-$G151)-(IF(P$3&gt;=$C152,IF(P$3&lt;=$C152+$D152-1,VLOOKUP((P$3-$C152+1)/$D152,Profile!$B$2:$C$250,2)*($E152-$G151),0),0)),0),0)</f>
        <v>0</v>
      </c>
      <c r="R152" s="148">
        <f>IF(R$3&gt;=$C152,IF(R$3&lt;=$C152+$D152-1,VLOOKUP((R$3-$C152+1)/$D152,Profile!$B$2:$C$250,2)*($E152-$G151)-(IF(Q$3&gt;=$C152,IF(Q$3&lt;=$C152+$D152-1,VLOOKUP((Q$3-$C152+1)/$D152,Profile!$B$2:$C$250,2)*($E152-$G151),0),0)),0),0)</f>
        <v>0</v>
      </c>
      <c r="S152" s="148">
        <f>IF(S$3&gt;=$C152,IF(S$3&lt;=$C152+$D152-1,VLOOKUP((S$3-$C152+1)/$D152,Profile!$B$2:$C$250,2)*($E152-$G151)-(IF(R$3&gt;=$C152,IF(R$3&lt;=$C152+$D152-1,VLOOKUP((R$3-$C152+1)/$D152,Profile!$B$2:$C$250,2)*($E152-$G151),0),0)),0),0)</f>
        <v>0</v>
      </c>
      <c r="T152" s="148">
        <f>IF(T$3&gt;=$C152,IF(T$3&lt;=$C152+$D152-1,VLOOKUP((T$3-$C152+1)/$D152,Profile!$B$2:$C$250,2)*($E152-$G151)-(IF(S$3&gt;=$C152,IF(S$3&lt;=$C152+$D152-1,VLOOKUP((S$3-$C152+1)/$D152,Profile!$B$2:$C$250,2)*($E152-$G151),0),0)),0),0)</f>
        <v>0</v>
      </c>
      <c r="U152" s="148">
        <f>IF(U$3&gt;=$C152,IF(U$3&lt;=$C152+$D152-1,VLOOKUP((U$3-$C152+1)/$D152,Profile!$B$2:$C$250,2)*($E152-$G151)-(IF(T$3&gt;=$C152,IF(T$3&lt;=$C152+$D152-1,VLOOKUP((T$3-$C152+1)/$D152,Profile!$B$2:$C$250,2)*($E152-$G151),0),0)),0),0)</f>
        <v>0</v>
      </c>
      <c r="V152" s="148">
        <f>IF(V$3&gt;=$C152,IF(V$3&lt;=$C152+$D152-1,VLOOKUP((V$3-$C152+1)/$D152,Profile!$B$2:$C$250,2)*($E152-$G151)-(IF(U$3&gt;=$C152,IF(U$3&lt;=$C152+$D152-1,VLOOKUP((U$3-$C152+1)/$D152,Profile!$B$2:$C$250,2)*($E152-$G151),0),0)),0),0)</f>
        <v>0</v>
      </c>
      <c r="W152" s="148">
        <f>IF(W$3&gt;=$C152,IF(W$3&lt;=$C152+$D152-1,VLOOKUP((W$3-$C152+1)/$D152,Profile!$B$2:$C$250,2)*($E152-$G151)-(IF(V$3&gt;=$C152,IF(V$3&lt;=$C152+$D152-1,VLOOKUP((V$3-$C152+1)/$D152,Profile!$B$2:$C$250,2)*($E152-$G151),0),0)),0),0)</f>
        <v>0</v>
      </c>
      <c r="X152" s="148">
        <f>IF(X$3&gt;=$C152,IF(X$3&lt;=$C152+$D152-1,VLOOKUP((X$3-$C152+1)/$D152,Profile!$B$2:$C$250,2)*($E152-$G151)-(IF(W$3&gt;=$C152,IF(W$3&lt;=$C152+$D152-1,VLOOKUP((W$3-$C152+1)/$D152,Profile!$B$2:$C$250,2)*($E152-$G151),0),0)),0),0)</f>
        <v>0</v>
      </c>
      <c r="Y152" s="148">
        <f>IF(Y$3&gt;=$C152,IF(Y$3&lt;=$C152+$D152-1,VLOOKUP((Y$3-$C152+1)/$D152,Profile!$B$2:$C$250,2)*($E152-$G151)-(IF(X$3&gt;=$C152,IF(X$3&lt;=$C152+$D152-1,VLOOKUP((X$3-$C152+1)/$D152,Profile!$B$2:$C$250,2)*($E152-$G151),0),0)),0),0)</f>
        <v>0</v>
      </c>
      <c r="Z152" s="148">
        <f>IF(Z$3&gt;=$C152,IF(Z$3&lt;=$C152+$D152-1,VLOOKUP((Z$3-$C152+1)/$D152,Profile!$B$2:$C$250,2)*($E152-$G151)-(IF(Y$3&gt;=$C152,IF(Y$3&lt;=$C152+$D152-1,VLOOKUP((Y$3-$C152+1)/$D152,Profile!$B$2:$C$250,2)*($E152-$G151),0),0)),0),0)</f>
        <v>0</v>
      </c>
      <c r="AA152" s="148">
        <f>IF(AA$3&gt;=$C152,IF(AA$3&lt;=$C152+$D152-1,VLOOKUP((AA$3-$C152+1)/$D152,Profile!$B$2:$C$250,2)*($E152-$G151)-(IF(Z$3&gt;=$C152,IF(Z$3&lt;=$C152+$D152-1,VLOOKUP((Z$3-$C152+1)/$D152,Profile!$B$2:$C$250,2)*($E152-$G151),0),0)),0),0)</f>
        <v>0</v>
      </c>
      <c r="AB152" s="148">
        <f>IF(AB$3&gt;=$C152,IF(AB$3&lt;=$C152+$D152-1,VLOOKUP((AB$3-$C152+1)/$D152,Profile!$B$2:$C$250,2)*($E152-$G151)-(IF(AA$3&gt;=$C152,IF(AA$3&lt;=$C152+$D152-1,VLOOKUP((AA$3-$C152+1)/$D152,Profile!$B$2:$C$250,2)*($E152-$G151),0),0)),0),0)</f>
        <v>0</v>
      </c>
      <c r="AC152" s="148">
        <f>IF(AC$3&gt;=$C152,IF(AC$3&lt;=$C152+$D152-1,VLOOKUP((AC$3-$C152+1)/$D152,Profile!$B$2:$C$250,2)*($E152-$G151)-(IF(AB$3&gt;=$C152,IF(AB$3&lt;=$C152+$D152-1,VLOOKUP((AB$3-$C152+1)/$D152,Profile!$B$2:$C$250,2)*($E152-$G151),0),0)),0),0)</f>
        <v>0</v>
      </c>
      <c r="AD152" s="148">
        <f>IF(AD$3&gt;=$C152,IF(AD$3&lt;=$C152+$D152-1,VLOOKUP((AD$3-$C152+1)/$D152,Profile!$B$2:$C$250,2)*($E152-$G151)-(IF(AC$3&gt;=$C152,IF(AC$3&lt;=$C152+$D152-1,VLOOKUP((AC$3-$C152+1)/$D152,Profile!$B$2:$C$250,2)*($E152-$G151),0),0)),0),0)</f>
        <v>0</v>
      </c>
      <c r="AE152" s="148">
        <f>IF(AE$3&gt;=$C152,IF(AE$3&lt;=$C152+$D152-1,VLOOKUP((AE$3-$C152+1)/$D152,Profile!$B$2:$C$250,2)*($E152-$G151)-(IF(AD$3&gt;=$C152,IF(AD$3&lt;=$C152+$D152-1,VLOOKUP((AD$3-$C152+1)/$D152,Profile!$B$2:$C$250,2)*($E152-$G151),0),0)),0),0)</f>
        <v>0</v>
      </c>
      <c r="AF152" s="148">
        <f>IF(AF$3&gt;=$C152,IF(AF$3&lt;=$C152+$D152-1,VLOOKUP((AF$3-$C152+1)/$D152,Profile!$B$2:$C$250,2)*($E152-$G151)-(IF(AE$3&gt;=$C152,IF(AE$3&lt;=$C152+$D152-1,VLOOKUP((AE$3-$C152+1)/$D152,Profile!$B$2:$C$250,2)*($E152-$G151),0),0)),0),0)</f>
        <v>0</v>
      </c>
      <c r="AG152" s="148">
        <f>IF(AG$3&gt;=$C152,IF(AG$3&lt;=$C152+$D152-1,VLOOKUP((AG$3-$C152+1)/$D152,Profile!$B$2:$C$250,2)*($E152-$G151)-(IF(AF$3&gt;=$C152,IF(AF$3&lt;=$C152+$D152-1,VLOOKUP((AF$3-$C152+1)/$D152,Profile!$B$2:$C$250,2)*($E152-$G151),0),0)),0),0)</f>
        <v>0</v>
      </c>
      <c r="AH152" s="148">
        <f>IF(AH$3&gt;=$C152,IF(AH$3&lt;=$C152+$D152-1,VLOOKUP((AH$3-$C152+1)/$D152,Profile!$B$2:$C$250,2)*($E152-$G151)-(IF(AG$3&gt;=$C152,IF(AG$3&lt;=$C152+$D152-1,VLOOKUP((AG$3-$C152+1)/$D152,Profile!$B$2:$C$250,2)*($E152-$G151),0),0)),0),0)</f>
        <v>0</v>
      </c>
      <c r="AI152" s="148">
        <f>IF(AI$3&gt;=$C152,IF(AI$3&lt;=$C152+$D152-1,VLOOKUP((AI$3-$C152+1)/$D152,Profile!$B$2:$C$250,2)*($E152-$G151)-(IF(AH$3&gt;=$C152,IF(AH$3&lt;=$C152+$D152-1,VLOOKUP((AH$3-$C152+1)/$D152,Profile!$B$2:$C$250,2)*($E152-$G151),0),0)),0),0)</f>
        <v>0</v>
      </c>
      <c r="AJ152" s="148">
        <f>IF(AJ$3&gt;=$C152,IF(AJ$3&lt;=$C152+$D152-1,VLOOKUP((AJ$3-$C152+1)/$D152,Profile!$B$2:$C$250,2)*($E152-$G151)-(IF(AI$3&gt;=$C152,IF(AI$3&lt;=$C152+$D152-1,VLOOKUP((AI$3-$C152+1)/$D152,Profile!$B$2:$C$250,2)*($E152-$G151),0),0)),0),0)</f>
        <v>0</v>
      </c>
      <c r="AK152" s="148">
        <f>IF(AK$3&gt;=$C152,IF(AK$3&lt;=$C152+$D152-1,VLOOKUP((AK$3-$C152+1)/$D152,Profile!$B$2:$C$250,2)*($E152-$G151)-(IF(AJ$3&gt;=$C152,IF(AJ$3&lt;=$C152+$D152-1,VLOOKUP((AJ$3-$C152+1)/$D152,Profile!$B$2:$C$250,2)*($E152-$G151),0),0)),0),0)</f>
        <v>0</v>
      </c>
      <c r="AL152" s="148">
        <f>IF(AL$3&gt;=$C152,IF(AL$3&lt;=$C152+$D152-1,VLOOKUP((AL$3-$C152+1)/$D152,Profile!$B$2:$C$250,2)*($E152-$G151)-(IF(AK$3&gt;=$C152,IF(AK$3&lt;=$C152+$D152-1,VLOOKUP((AK$3-$C152+1)/$D152,Profile!$B$2:$C$250,2)*($E152-$G151),0),0)),0),0)</f>
        <v>0</v>
      </c>
      <c r="AM152" s="148">
        <f>IF(AM$3&gt;=$C152,IF(AM$3&lt;=$C152+$D152-1,VLOOKUP((AM$3-$C152+1)/$D152,Profile!$B$2:$C$250,2)*($E152-$G151)-(IF(AL$3&gt;=$C152,IF(AL$3&lt;=$C152+$D152-1,VLOOKUP((AL$3-$C152+1)/$D152,Profile!$B$2:$C$250,2)*($E152-$G151),0),0)),0),0)</f>
        <v>0</v>
      </c>
      <c r="AN152" s="148">
        <f>IF(AN$3&gt;=$C152,IF(AN$3&lt;=$C152+$D152-1,VLOOKUP((AN$3-$C152+1)/$D152,Profile!$B$2:$C$250,2)*($E152-$G151)-(IF(AM$3&gt;=$C152,IF(AM$3&lt;=$C152+$D152-1,VLOOKUP((AM$3-$C152+1)/$D152,Profile!$B$2:$C$250,2)*($E152-$G151),0),0)),0),0)</f>
        <v>0</v>
      </c>
      <c r="AO152" s="148">
        <f>IF(AO$3&gt;=$C152,IF(AO$3&lt;=$C152+$D152-1,VLOOKUP((AO$3-$C152+1)/$D152,Profile!$B$2:$C$250,2)*($E152-$G151)-(IF(AN$3&gt;=$C152,IF(AN$3&lt;=$C152+$D152-1,VLOOKUP((AN$3-$C152+1)/$D152,Profile!$B$2:$C$250,2)*($E152-$G151),0),0)),0),0)</f>
        <v>0</v>
      </c>
      <c r="AP152" s="148">
        <f>IF(AP$3&gt;=$C152,IF(AP$3&lt;=$C152+$D152-1,VLOOKUP((AP$3-$C152+1)/$D152,Profile!$B$2:$C$250,2)*($E152-$G151)-(IF(AO$3&gt;=$C152,IF(AO$3&lt;=$C152+$D152-1,VLOOKUP((AO$3-$C152+1)/$D152,Profile!$B$2:$C$250,2)*($E152-$G151),0),0)),0),0)</f>
        <v>0</v>
      </c>
      <c r="AQ152" s="148">
        <f>IF(AQ$3&gt;=$C152,IF(AQ$3&lt;=$C152+$D152-1,VLOOKUP((AQ$3-$C152+1)/$D152,Profile!$B$2:$C$250,2)*($E152-$G151)-(IF(AP$3&gt;=$C152,IF(AP$3&lt;=$C152+$D152-1,VLOOKUP((AP$3-$C152+1)/$D152,Profile!$B$2:$C$250,2)*($E152-$G151),0),0)),0),0)</f>
        <v>0</v>
      </c>
      <c r="AR152" s="148">
        <f>IF(AR$3&gt;=$C152,IF(AR$3&lt;=$C152+$D152-1,VLOOKUP((AR$3-$C152+1)/$D152,Profile!$B$2:$C$250,2)*($E152-$G151)-(IF(AQ$3&gt;=$C152,IF(AQ$3&lt;=$C152+$D152-1,VLOOKUP((AQ$3-$C152+1)/$D152,Profile!$B$2:$C$250,2)*($E152-$G151),0),0)),0),0)</f>
        <v>0</v>
      </c>
      <c r="AS152" s="148">
        <f>IF(AS$3&gt;=$C152,IF(AS$3&lt;=$C152+$D152-1,VLOOKUP((AS$3-$C152+1)/$D152,Profile!$B$2:$C$250,2)*($E152-$G151)-(IF(AR$3&gt;=$C152,IF(AR$3&lt;=$C152+$D152-1,VLOOKUP((AR$3-$C152+1)/$D152,Profile!$B$2:$C$250,2)*($E152-$G151),0),0)),0),0)</f>
        <v>0</v>
      </c>
      <c r="AT152" s="148">
        <f>IF(AT$3&gt;=$C152,IF(AT$3&lt;=$C152+$D152-1,VLOOKUP((AT$3-$C152+1)/$D152,Profile!$B$2:$C$250,2)*($E152-$G151)-(IF(AS$3&gt;=$C152,IF(AS$3&lt;=$C152+$D152-1,VLOOKUP((AS$3-$C152+1)/$D152,Profile!$B$2:$C$250,2)*($E152-$G151),0),0)),0),0)</f>
        <v>0</v>
      </c>
      <c r="AU152" s="148">
        <f>IF(AU$3&gt;=$C152,IF(AU$3&lt;=$C152+$D152-1,VLOOKUP((AU$3-$C152+1)/$D152,Profile!$B$2:$C$250,2)*($E152-$G151)-(IF(AT$3&gt;=$C152,IF(AT$3&lt;=$C152+$D152-1,VLOOKUP((AT$3-$C152+1)/$D152,Profile!$B$2:$C$250,2)*($E152-$G151),0),0)),0),0)</f>
        <v>0</v>
      </c>
      <c r="AV152" s="148">
        <f>IF(AV$3&gt;=$C152,IF(AV$3&lt;=$C152+$D152-1,VLOOKUP((AV$3-$C152+1)/$D152,Profile!$B$2:$C$250,2)*($E152-$G151)-(IF(AU$3&gt;=$C152,IF(AU$3&lt;=$C152+$D152-1,VLOOKUP((AU$3-$C152+1)/$D152,Profile!$B$2:$C$250,2)*($E152-$G151),0),0)),0),0)</f>
        <v>0</v>
      </c>
      <c r="AW152" s="148">
        <f>IF(AW$3&gt;=$C152,IF(AW$3&lt;=$C152+$D152-1,VLOOKUP((AW$3-$C152+1)/$D152,Profile!$B$2:$C$250,2)*($E152-$G151)-(IF(AV$3&gt;=$C152,IF(AV$3&lt;=$C152+$D152-1,VLOOKUP((AV$3-$C152+1)/$D152,Profile!$B$2:$C$250,2)*($E152-$G151),0),0)),0),0)</f>
        <v>0</v>
      </c>
      <c r="AX152" s="148">
        <f>IF(AX$3&gt;=$C152,IF(AX$3&lt;=$C152+$D152-1,VLOOKUP((AX$3-$C152+1)/$D152,Profile!$B$2:$C$250,2)*($E152-$G151)-(IF(AW$3&gt;=$C152,IF(AW$3&lt;=$C152+$D152-1,VLOOKUP((AW$3-$C152+1)/$D152,Profile!$B$2:$C$250,2)*($E152-$G151),0),0)),0),0)</f>
        <v>0</v>
      </c>
      <c r="AY152" s="148">
        <f>IF(AY$3&gt;=$C152,IF(AY$3&lt;=$C152+$D152-1,VLOOKUP((AY$3-$C152+1)/$D152,Profile!$B$2:$C$250,2)*($E152-$G151)-(IF(AX$3&gt;=$C152,IF(AX$3&lt;=$C152+$D152-1,VLOOKUP((AX$3-$C152+1)/$D152,Profile!$B$2:$C$250,2)*($E152-$G151),0),0)),0),0)</f>
        <v>0</v>
      </c>
      <c r="AZ152" s="148">
        <f>IF(AZ$3&gt;=$C152,IF(AZ$3&lt;=$C152+$D152-1,VLOOKUP((AZ$3-$C152+1)/$D152,Profile!$B$2:$C$250,2)*($E152-$G151)-(IF(AY$3&gt;=$C152,IF(AY$3&lt;=$C152+$D152-1,VLOOKUP((AY$3-$C152+1)/$D152,Profile!$B$2:$C$250,2)*($E152-$G151),0),0)),0),0)</f>
        <v>0</v>
      </c>
      <c r="BA152" s="148">
        <f>IF(BA$3&gt;=$C152,IF(BA$3&lt;=$C152+$D152-1,VLOOKUP((BA$3-$C152+1)/$D152,Profile!$B$2:$C$250,2)*($E152-$G151)-(IF(AZ$3&gt;=$C152,IF(AZ$3&lt;=$C152+$D152-1,VLOOKUP((AZ$3-$C152+1)/$D152,Profile!$B$2:$C$250,2)*($E152-$G151),0),0)),0),0)</f>
        <v>0</v>
      </c>
      <c r="BB152" s="148">
        <f>IF(BB$3&gt;=$C152,IF(BB$3&lt;=$C152+$D152-1,VLOOKUP((BB$3-$C152+1)/$D152,Profile!$B$2:$C$250,2)*($E152-$G151)-(IF(BA$3&gt;=$C152,IF(BA$3&lt;=$C152+$D152-1,VLOOKUP((BA$3-$C152+1)/$D152,Profile!$B$2:$C$250,2)*($E152-$G151),0),0)),0),0)</f>
        <v>0</v>
      </c>
      <c r="BC152" s="148">
        <f>IF(BC$3&gt;=$C152,IF(BC$3&lt;=$C152+$D152-1,VLOOKUP((BC$3-$C152+1)/$D152,Profile!$B$2:$C$250,2)*($E152-$G151)-(IF(BB$3&gt;=$C152,IF(BB$3&lt;=$C152+$D152-1,VLOOKUP((BB$3-$C152+1)/$D152,Profile!$B$2:$C$250,2)*($E152-$G151),0),0)),0),0)</f>
        <v>0</v>
      </c>
      <c r="BD152" s="148">
        <f>IF(BD$3&gt;=$C152,IF(BD$3&lt;=$C152+$D152-1,VLOOKUP((BD$3-$C152+1)/$D152,Profile!$B$2:$C$250,2)*($E152-$G151)-(IF(BC$3&gt;=$C152,IF(BC$3&lt;=$C152+$D152-1,VLOOKUP((BC$3-$C152+1)/$D152,Profile!$B$2:$C$250,2)*($E152-$G151),0),0)),0),0)</f>
        <v>0</v>
      </c>
      <c r="BE152" s="148">
        <f>IF(BE$3&gt;=$C152,IF(BE$3&lt;=$C152+$D152-1,VLOOKUP((BE$3-$C152+1)/$D152,Profile!$B$2:$C$250,2)*($E152-$G151)-(IF(BD$3&gt;=$C152,IF(BD$3&lt;=$C152+$D152-1,VLOOKUP((BD$3-$C152+1)/$D152,Profile!$B$2:$C$250,2)*($E152-$G151),0),0)),0),0)</f>
        <v>0</v>
      </c>
      <c r="BF152" s="148">
        <f>IF(BF$3&gt;=$C152,IF(BF$3&lt;=$C152+$D152-1,VLOOKUP((BF$3-$C152+1)/$D152,Profile!$B$2:$C$250,2)*($E152-$G151)-(IF(BE$3&gt;=$C152,IF(BE$3&lt;=$C152+$D152-1,VLOOKUP((BE$3-$C152+1)/$D152,Profile!$B$2:$C$250,2)*($E152-$G151),0),0)),0),0)</f>
        <v>0</v>
      </c>
      <c r="BG152" s="148">
        <f>IF(BG$3&gt;=$C152,IF(BG$3&lt;=$C152+$D152-1,VLOOKUP((BG$3-$C152+1)/$D152,Profile!$B$2:$C$250,2)*($E152-$G151)-(IF(BF$3&gt;=$C152,IF(BF$3&lt;=$C152+$D152-1,VLOOKUP((BF$3-$C152+1)/$D152,Profile!$B$2:$C$250,2)*($E152-$G151),0),0)),0),0)</f>
        <v>0</v>
      </c>
      <c r="BH152" s="148">
        <f>IF(BH$3&gt;=$C152,IF(BH$3&lt;=$C152+$D152-1,VLOOKUP((BH$3-$C152+1)/$D152,Profile!$B$2:$C$250,2)*($E152-$G151)-(IF(BG$3&gt;=$C152,IF(BG$3&lt;=$C152+$D152-1,VLOOKUP((BG$3-$C152+1)/$D152,Profile!$B$2:$C$250,2)*($E152-$G151),0),0)),0),0)</f>
        <v>0</v>
      </c>
      <c r="BI152" s="148">
        <f>IF(BI$3&gt;=$C152,IF(BI$3&lt;=$C152+$D152-1,VLOOKUP((BI$3-$C152+1)/$D152,Profile!$B$2:$C$250,2)*($E152-$G151)-(IF(BH$3&gt;=$C152,IF(BH$3&lt;=$C152+$D152-1,VLOOKUP((BH$3-$C152+1)/$D152,Profile!$B$2:$C$250,2)*($E152-$G151),0),0)),0),0)</f>
        <v>0</v>
      </c>
      <c r="BJ152" s="148">
        <f>IF(BJ$3&gt;=$C152,IF(BJ$3&lt;=$C152+$D152-1,VLOOKUP((BJ$3-$C152+1)/$D152,Profile!$B$2:$C$250,2)*($E152-$G151)-(IF(BI$3&gt;=$C152,IF(BI$3&lt;=$C152+$D152-1,VLOOKUP((BI$3-$C152+1)/$D152,Profile!$B$2:$C$250,2)*($E152-$G151),0),0)),0),0)</f>
        <v>0</v>
      </c>
      <c r="BK152" s="148">
        <f>IF(BK$3&gt;=$C152,IF(BK$3&lt;=$C152+$D152-1,VLOOKUP((BK$3-$C152+1)/$D152,Profile!$B$2:$C$250,2)*($E152-$G151)-(IF(BJ$3&gt;=$C152,IF(BJ$3&lt;=$C152+$D152-1,VLOOKUP((BJ$3-$C152+1)/$D152,Profile!$B$2:$C$250,2)*($E152-$G151),0),0)),0),0)</f>
        <v>0</v>
      </c>
      <c r="BL152" s="148">
        <f>IF(BL$3&gt;=$C152,IF(BL$3&lt;=$C152+$D152-1,VLOOKUP((BL$3-$C152+1)/$D152,Profile!$B$2:$C$250,2)*($E152-$G151)-(IF(BK$3&gt;=$C152,IF(BK$3&lt;=$C152+$D152-1,VLOOKUP((BK$3-$C152+1)/$D152,Profile!$B$2:$C$250,2)*($E152-$G151),0),0)),0),0)</f>
        <v>0</v>
      </c>
      <c r="BM152" s="148">
        <f>IF(BM$3&gt;=$C152,IF(BM$3&lt;=$C152+$D152-1,VLOOKUP((BM$3-$C152+1)/$D152,Profile!$B$2:$C$250,2)*($E152-$G151)-(IF(BL$3&gt;=$C152,IF(BL$3&lt;=$C152+$D152-1,VLOOKUP((BL$3-$C152+1)/$D152,Profile!$B$2:$C$250,2)*($E152-$G151),0),0)),0),0)</f>
        <v>0</v>
      </c>
      <c r="BN152" s="148">
        <f>IF(BN$3&gt;=$C152,IF(BN$3&lt;=$C152+$D152-1,VLOOKUP((BN$3-$C152+1)/$D152,Profile!$B$2:$C$250,2)*($E152-$G151)-(IF(BM$3&gt;=$C152,IF(BM$3&lt;=$C152+$D152-1,VLOOKUP((BM$3-$C152+1)/$D152,Profile!$B$2:$C$250,2)*($E152-$G151),0),0)),0),0)</f>
        <v>0</v>
      </c>
      <c r="BO152" s="148">
        <f>IF(BO$3&gt;=$C152,IF(BO$3&lt;=$C152+$D152-1,VLOOKUP((BO$3-$C152+1)/$D152,Profile!$B$2:$C$250,2)*($E152-$G151)-(IF(BN$3&gt;=$C152,IF(BN$3&lt;=$C152+$D152-1,VLOOKUP((BN$3-$C152+1)/$D152,Profile!$B$2:$C$250,2)*($E152-$G151),0),0)),0),0)</f>
        <v>0</v>
      </c>
      <c r="BP152" s="148">
        <f>IF(BP$3&gt;=$C152,IF(BP$3&lt;=$C152+$D152-1,VLOOKUP((BP$3-$C152+1)/$D152,Profile!$B$2:$C$250,2)*($E152-$G151)-(IF(BO$3&gt;=$C152,IF(BO$3&lt;=$C152+$D152-1,VLOOKUP((BO$3-$C152+1)/$D152,Profile!$B$2:$C$250,2)*($E152-$G151),0),0)),0),0)</f>
        <v>0</v>
      </c>
      <c r="BQ152" s="148">
        <f>IF(BQ$3&gt;=$C152,IF(BQ$3&lt;=$C152+$D152-1,VLOOKUP((BQ$3-$C152+1)/$D152,Profile!$B$2:$C$250,2)*($E152-$G151)-(IF(BP$3&gt;=$C152,IF(BP$3&lt;=$C152+$D152-1,VLOOKUP((BP$3-$C152+1)/$D152,Profile!$B$2:$C$250,2)*($E152-$G151),0),0)),0),0)</f>
        <v>0</v>
      </c>
      <c r="BR152" s="148">
        <f>IF(BR$3&gt;=$C152,IF(BR$3&lt;=$C152+$D152-1,VLOOKUP((BR$3-$C152+1)/$D152,Profile!$B$2:$C$250,2)*($E152-$G151)-(IF(BQ$3&gt;=$C152,IF(BQ$3&lt;=$C152+$D152-1,VLOOKUP((BQ$3-$C152+1)/$D152,Profile!$B$2:$C$250,2)*($E152-$G151),0),0)),0),0)</f>
        <v>0</v>
      </c>
      <c r="BS152" s="148">
        <f>IF(BS$3&gt;=$C152,IF(BS$3&lt;=$C152+$D152-1,VLOOKUP((BS$3-$C152+1)/$D152,Profile!$B$2:$C$250,2)*($E152-$G151)-(IF(BR$3&gt;=$C152,IF(BR$3&lt;=$C152+$D152-1,VLOOKUP((BR$3-$C152+1)/$D152,Profile!$B$2:$C$250,2)*($E152-$G151),0),0)),0),0)</f>
        <v>0</v>
      </c>
      <c r="BT152" s="148">
        <f>IF(BT$3&gt;=$C152,IF(BT$3&lt;=$C152+$D152-1,VLOOKUP((BT$3-$C152+1)/$D152,Profile!$B$2:$C$250,2)*($E152-$G151)-(IF(BS$3&gt;=$C152,IF(BS$3&lt;=$C152+$D152-1,VLOOKUP((BS$3-$C152+1)/$D152,Profile!$B$2:$C$250,2)*($E152-$G151),0),0)),0),0)</f>
        <v>0</v>
      </c>
    </row>
    <row r="153" spans="1:72" ht="10.15" customHeight="1">
      <c r="A153" s="131"/>
      <c r="B153" s="154"/>
      <c r="C153" s="131"/>
      <c r="D153" s="153"/>
      <c r="E153" s="149"/>
      <c r="F153" s="142" t="s">
        <v>31</v>
      </c>
      <c r="G153" s="148">
        <f>SUM(H153:GA153)</f>
        <v>0</v>
      </c>
      <c r="H153" s="148">
        <f t="shared" ref="H153:AM153" si="118">+H151+H152</f>
        <v>0</v>
      </c>
      <c r="I153" s="148">
        <f t="shared" si="118"/>
        <v>0</v>
      </c>
      <c r="J153" s="148">
        <f t="shared" si="118"/>
        <v>0</v>
      </c>
      <c r="K153" s="148">
        <f t="shared" si="118"/>
        <v>0</v>
      </c>
      <c r="L153" s="148">
        <f t="shared" si="118"/>
        <v>0</v>
      </c>
      <c r="M153" s="148">
        <f t="shared" si="118"/>
        <v>0</v>
      </c>
      <c r="N153" s="148">
        <f t="shared" si="118"/>
        <v>0</v>
      </c>
      <c r="O153" s="148">
        <f t="shared" si="118"/>
        <v>0</v>
      </c>
      <c r="P153" s="148">
        <f t="shared" si="118"/>
        <v>0</v>
      </c>
      <c r="Q153" s="148">
        <f t="shared" si="118"/>
        <v>0</v>
      </c>
      <c r="R153" s="148">
        <f t="shared" si="118"/>
        <v>0</v>
      </c>
      <c r="S153" s="148">
        <f t="shared" si="118"/>
        <v>0</v>
      </c>
      <c r="T153" s="148">
        <f t="shared" si="118"/>
        <v>0</v>
      </c>
      <c r="U153" s="148">
        <f t="shared" si="118"/>
        <v>0</v>
      </c>
      <c r="V153" s="148">
        <f t="shared" si="118"/>
        <v>0</v>
      </c>
      <c r="W153" s="148">
        <f t="shared" si="118"/>
        <v>0</v>
      </c>
      <c r="X153" s="148">
        <f t="shared" si="118"/>
        <v>0</v>
      </c>
      <c r="Y153" s="148">
        <f t="shared" si="118"/>
        <v>0</v>
      </c>
      <c r="Z153" s="148">
        <f t="shared" si="118"/>
        <v>0</v>
      </c>
      <c r="AA153" s="148">
        <f t="shared" si="118"/>
        <v>0</v>
      </c>
      <c r="AB153" s="148">
        <f t="shared" si="118"/>
        <v>0</v>
      </c>
      <c r="AC153" s="148">
        <f t="shared" si="118"/>
        <v>0</v>
      </c>
      <c r="AD153" s="148">
        <f t="shared" si="118"/>
        <v>0</v>
      </c>
      <c r="AE153" s="148">
        <f t="shared" si="118"/>
        <v>0</v>
      </c>
      <c r="AF153" s="148">
        <f t="shared" si="118"/>
        <v>0</v>
      </c>
      <c r="AG153" s="148">
        <f t="shared" si="118"/>
        <v>0</v>
      </c>
      <c r="AH153" s="148">
        <f t="shared" si="118"/>
        <v>0</v>
      </c>
      <c r="AI153" s="148">
        <f t="shared" si="118"/>
        <v>0</v>
      </c>
      <c r="AJ153" s="148">
        <f t="shared" si="118"/>
        <v>0</v>
      </c>
      <c r="AK153" s="148">
        <f t="shared" si="118"/>
        <v>0</v>
      </c>
      <c r="AL153" s="148">
        <f t="shared" si="118"/>
        <v>0</v>
      </c>
      <c r="AM153" s="148">
        <f t="shared" si="118"/>
        <v>0</v>
      </c>
      <c r="AN153" s="148">
        <f t="shared" ref="AN153:BS153" si="119">+AN151+AN152</f>
        <v>0</v>
      </c>
      <c r="AO153" s="148">
        <f t="shared" si="119"/>
        <v>0</v>
      </c>
      <c r="AP153" s="148">
        <f t="shared" si="119"/>
        <v>0</v>
      </c>
      <c r="AQ153" s="148">
        <f t="shared" si="119"/>
        <v>0</v>
      </c>
      <c r="AR153" s="148">
        <f t="shared" si="119"/>
        <v>0</v>
      </c>
      <c r="AS153" s="148">
        <f t="shared" si="119"/>
        <v>0</v>
      </c>
      <c r="AT153" s="148">
        <f t="shared" si="119"/>
        <v>0</v>
      </c>
      <c r="AU153" s="148">
        <f t="shared" si="119"/>
        <v>0</v>
      </c>
      <c r="AV153" s="148">
        <f t="shared" si="119"/>
        <v>0</v>
      </c>
      <c r="AW153" s="148">
        <f t="shared" si="119"/>
        <v>0</v>
      </c>
      <c r="AX153" s="148">
        <f t="shared" si="119"/>
        <v>0</v>
      </c>
      <c r="AY153" s="148">
        <f t="shared" si="119"/>
        <v>0</v>
      </c>
      <c r="AZ153" s="148">
        <f t="shared" si="119"/>
        <v>0</v>
      </c>
      <c r="BA153" s="148">
        <f t="shared" si="119"/>
        <v>0</v>
      </c>
      <c r="BB153" s="148">
        <f t="shared" si="119"/>
        <v>0</v>
      </c>
      <c r="BC153" s="148">
        <f t="shared" si="119"/>
        <v>0</v>
      </c>
      <c r="BD153" s="148">
        <f t="shared" si="119"/>
        <v>0</v>
      </c>
      <c r="BE153" s="148">
        <f t="shared" si="119"/>
        <v>0</v>
      </c>
      <c r="BF153" s="148">
        <f t="shared" si="119"/>
        <v>0</v>
      </c>
      <c r="BG153" s="148">
        <f t="shared" si="119"/>
        <v>0</v>
      </c>
      <c r="BH153" s="148">
        <f t="shared" si="119"/>
        <v>0</v>
      </c>
      <c r="BI153" s="148">
        <f t="shared" si="119"/>
        <v>0</v>
      </c>
      <c r="BJ153" s="148">
        <f t="shared" si="119"/>
        <v>0</v>
      </c>
      <c r="BK153" s="148">
        <f t="shared" si="119"/>
        <v>0</v>
      </c>
      <c r="BL153" s="148">
        <f t="shared" si="119"/>
        <v>0</v>
      </c>
      <c r="BM153" s="148">
        <f t="shared" si="119"/>
        <v>0</v>
      </c>
      <c r="BN153" s="148">
        <f t="shared" si="119"/>
        <v>0</v>
      </c>
      <c r="BO153" s="148">
        <f t="shared" si="119"/>
        <v>0</v>
      </c>
      <c r="BP153" s="148">
        <f t="shared" si="119"/>
        <v>0</v>
      </c>
      <c r="BQ153" s="148">
        <f t="shared" si="119"/>
        <v>0</v>
      </c>
      <c r="BR153" s="148">
        <f t="shared" si="119"/>
        <v>0</v>
      </c>
      <c r="BS153" s="148">
        <f t="shared" si="119"/>
        <v>0</v>
      </c>
      <c r="BT153" s="148">
        <f>+BT151+BT152</f>
        <v>0</v>
      </c>
    </row>
    <row r="154" spans="1:72" ht="10.15" customHeight="1">
      <c r="A154" s="131"/>
      <c r="B154" s="154"/>
      <c r="C154" s="131"/>
      <c r="D154" s="149"/>
      <c r="F154" s="142" t="s">
        <v>36</v>
      </c>
      <c r="G154" s="148"/>
      <c r="H154" s="148">
        <f>+H153</f>
        <v>0</v>
      </c>
      <c r="I154" s="148">
        <f t="shared" ref="I154:AN154" si="120">+I153+H154</f>
        <v>0</v>
      </c>
      <c r="J154" s="148">
        <f t="shared" si="120"/>
        <v>0</v>
      </c>
      <c r="K154" s="148">
        <f t="shared" si="120"/>
        <v>0</v>
      </c>
      <c r="L154" s="148">
        <f t="shared" si="120"/>
        <v>0</v>
      </c>
      <c r="M154" s="148">
        <f t="shared" si="120"/>
        <v>0</v>
      </c>
      <c r="N154" s="148">
        <f t="shared" si="120"/>
        <v>0</v>
      </c>
      <c r="O154" s="148">
        <f t="shared" si="120"/>
        <v>0</v>
      </c>
      <c r="P154" s="148">
        <f t="shared" si="120"/>
        <v>0</v>
      </c>
      <c r="Q154" s="148">
        <f t="shared" si="120"/>
        <v>0</v>
      </c>
      <c r="R154" s="148">
        <f t="shared" si="120"/>
        <v>0</v>
      </c>
      <c r="S154" s="148">
        <f t="shared" si="120"/>
        <v>0</v>
      </c>
      <c r="T154" s="148">
        <f t="shared" si="120"/>
        <v>0</v>
      </c>
      <c r="U154" s="148">
        <f t="shared" si="120"/>
        <v>0</v>
      </c>
      <c r="V154" s="148">
        <f t="shared" si="120"/>
        <v>0</v>
      </c>
      <c r="W154" s="148">
        <f t="shared" si="120"/>
        <v>0</v>
      </c>
      <c r="X154" s="148">
        <f t="shared" si="120"/>
        <v>0</v>
      </c>
      <c r="Y154" s="148">
        <f t="shared" si="120"/>
        <v>0</v>
      </c>
      <c r="Z154" s="148">
        <f t="shared" si="120"/>
        <v>0</v>
      </c>
      <c r="AA154" s="148">
        <f t="shared" si="120"/>
        <v>0</v>
      </c>
      <c r="AB154" s="148">
        <f t="shared" si="120"/>
        <v>0</v>
      </c>
      <c r="AC154" s="148">
        <f t="shared" si="120"/>
        <v>0</v>
      </c>
      <c r="AD154" s="148">
        <f t="shared" si="120"/>
        <v>0</v>
      </c>
      <c r="AE154" s="148">
        <f t="shared" si="120"/>
        <v>0</v>
      </c>
      <c r="AF154" s="148">
        <f t="shared" si="120"/>
        <v>0</v>
      </c>
      <c r="AG154" s="148">
        <f t="shared" si="120"/>
        <v>0</v>
      </c>
      <c r="AH154" s="148">
        <f t="shared" si="120"/>
        <v>0</v>
      </c>
      <c r="AI154" s="148">
        <f t="shared" si="120"/>
        <v>0</v>
      </c>
      <c r="AJ154" s="148">
        <f t="shared" si="120"/>
        <v>0</v>
      </c>
      <c r="AK154" s="148">
        <f t="shared" si="120"/>
        <v>0</v>
      </c>
      <c r="AL154" s="148">
        <f t="shared" si="120"/>
        <v>0</v>
      </c>
      <c r="AM154" s="148">
        <f t="shared" si="120"/>
        <v>0</v>
      </c>
      <c r="AN154" s="148">
        <f t="shared" si="120"/>
        <v>0</v>
      </c>
      <c r="AO154" s="148">
        <f t="shared" ref="AO154:BT154" si="121">+AO153+AN154</f>
        <v>0</v>
      </c>
      <c r="AP154" s="148">
        <f t="shared" si="121"/>
        <v>0</v>
      </c>
      <c r="AQ154" s="148">
        <f t="shared" si="121"/>
        <v>0</v>
      </c>
      <c r="AR154" s="148">
        <f t="shared" si="121"/>
        <v>0</v>
      </c>
      <c r="AS154" s="148">
        <f t="shared" si="121"/>
        <v>0</v>
      </c>
      <c r="AT154" s="148">
        <f t="shared" si="121"/>
        <v>0</v>
      </c>
      <c r="AU154" s="148">
        <f t="shared" si="121"/>
        <v>0</v>
      </c>
      <c r="AV154" s="148">
        <f t="shared" si="121"/>
        <v>0</v>
      </c>
      <c r="AW154" s="148">
        <f t="shared" si="121"/>
        <v>0</v>
      </c>
      <c r="AX154" s="148">
        <f t="shared" si="121"/>
        <v>0</v>
      </c>
      <c r="AY154" s="148">
        <f t="shared" si="121"/>
        <v>0</v>
      </c>
      <c r="AZ154" s="148">
        <f t="shared" si="121"/>
        <v>0</v>
      </c>
      <c r="BA154" s="148">
        <f t="shared" si="121"/>
        <v>0</v>
      </c>
      <c r="BB154" s="148">
        <f t="shared" si="121"/>
        <v>0</v>
      </c>
      <c r="BC154" s="148">
        <f t="shared" si="121"/>
        <v>0</v>
      </c>
      <c r="BD154" s="148">
        <f t="shared" si="121"/>
        <v>0</v>
      </c>
      <c r="BE154" s="148">
        <f t="shared" si="121"/>
        <v>0</v>
      </c>
      <c r="BF154" s="148">
        <f t="shared" si="121"/>
        <v>0</v>
      </c>
      <c r="BG154" s="148">
        <f t="shared" si="121"/>
        <v>0</v>
      </c>
      <c r="BH154" s="148">
        <f t="shared" si="121"/>
        <v>0</v>
      </c>
      <c r="BI154" s="148">
        <f t="shared" si="121"/>
        <v>0</v>
      </c>
      <c r="BJ154" s="148">
        <f t="shared" si="121"/>
        <v>0</v>
      </c>
      <c r="BK154" s="148">
        <f t="shared" si="121"/>
        <v>0</v>
      </c>
      <c r="BL154" s="148">
        <f t="shared" si="121"/>
        <v>0</v>
      </c>
      <c r="BM154" s="148">
        <f t="shared" si="121"/>
        <v>0</v>
      </c>
      <c r="BN154" s="148">
        <f t="shared" si="121"/>
        <v>0</v>
      </c>
      <c r="BO154" s="148">
        <f t="shared" si="121"/>
        <v>0</v>
      </c>
      <c r="BP154" s="148">
        <f t="shared" si="121"/>
        <v>0</v>
      </c>
      <c r="BQ154" s="148">
        <f t="shared" si="121"/>
        <v>0</v>
      </c>
      <c r="BR154" s="148">
        <f t="shared" si="121"/>
        <v>0</v>
      </c>
      <c r="BS154" s="148">
        <f t="shared" si="121"/>
        <v>0</v>
      </c>
      <c r="BT154" s="148">
        <f t="shared" si="121"/>
        <v>0</v>
      </c>
    </row>
    <row r="155" spans="1:72" ht="1.9" customHeight="1">
      <c r="A155" s="131"/>
      <c r="B155" s="154"/>
      <c r="C155" s="131"/>
      <c r="E155" s="149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</row>
    <row r="156" spans="1:72" ht="10.15" customHeight="1">
      <c r="A156" s="131">
        <v>31</v>
      </c>
      <c r="B156" s="155" t="s">
        <v>65</v>
      </c>
      <c r="C156" s="131"/>
      <c r="E156" s="149"/>
      <c r="F156" s="156" t="s">
        <v>34</v>
      </c>
      <c r="G156" s="148">
        <f>SUM(H156:GA156)</f>
        <v>0</v>
      </c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>
        <v>0</v>
      </c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</row>
    <row r="157" spans="1:72" ht="10.15" customHeight="1">
      <c r="A157" s="131"/>
      <c r="B157" s="154"/>
      <c r="C157" s="150"/>
      <c r="D157" s="151"/>
      <c r="E157" s="152"/>
      <c r="F157" s="142" t="s">
        <v>35</v>
      </c>
      <c r="G157" s="148">
        <f>SUM(H157:GA157)</f>
        <v>0</v>
      </c>
      <c r="H157" s="148">
        <f>IF(H$3&gt;=$C157,IF(H$3&lt;=$C157+$D157-1,VLOOKUP((H$3-$C157+1)/$D157,Profile!$B$2:$C$250,2)*($E157-$G156)-(IF(G$3&gt;=$C157,IF(G$3&lt;=$C157+$D157-1,VLOOKUP((G$3-$C157+1)/$D157,Profile!$B$2:$C$250,2)*($E157-$G156),0),0)),0),0)</f>
        <v>0</v>
      </c>
      <c r="I157" s="148">
        <f>IF(I$3&gt;=$C157,IF(I$3&lt;=$C157+$D157-1,VLOOKUP((I$3-$C157+1)/$D157,Profile!$B$2:$C$250,2)*($E157-$G156)-(IF(H$3&gt;=$C157,IF(H$3&lt;=$C157+$D157-1,VLOOKUP((H$3-$C157+1)/$D157,Profile!$B$2:$C$250,2)*($E157-$G156),0),0)),0),0)</f>
        <v>0</v>
      </c>
      <c r="J157" s="148">
        <f>IF(J$3&gt;=$C157,IF(J$3&lt;=$C157+$D157-1,VLOOKUP((J$3-$C157+1)/$D157,Profile!$B$2:$C$250,2)*($E157-$G156)-(IF(I$3&gt;=$C157,IF(I$3&lt;=$C157+$D157-1,VLOOKUP((I$3-$C157+1)/$D157,Profile!$B$2:$C$250,2)*($E157-$G156),0),0)),0),0)</f>
        <v>0</v>
      </c>
      <c r="K157" s="148">
        <f>IF(K$3&gt;=$C157,IF(K$3&lt;=$C157+$D157-1,VLOOKUP((K$3-$C157+1)/$D157,Profile!$B$2:$C$250,2)*($E157-$G156)-(IF(J$3&gt;=$C157,IF(J$3&lt;=$C157+$D157-1,VLOOKUP((J$3-$C157+1)/$D157,Profile!$B$2:$C$250,2)*($E157-$G156),0),0)),0),0)</f>
        <v>0</v>
      </c>
      <c r="L157" s="148">
        <f>IF(L$3&gt;=$C157,IF(L$3&lt;=$C157+$D157-1,VLOOKUP((L$3-$C157+1)/$D157,Profile!$B$2:$C$250,2)*($E157-$G156)-(IF(K$3&gt;=$C157,IF(K$3&lt;=$C157+$D157-1,VLOOKUP((K$3-$C157+1)/$D157,Profile!$B$2:$C$250,2)*($E157-$G156),0),0)),0),0)</f>
        <v>0</v>
      </c>
      <c r="M157" s="148">
        <f>IF(M$3&gt;=$C157,IF(M$3&lt;=$C157+$D157-1,VLOOKUP((M$3-$C157+1)/$D157,Profile!$B$2:$C$250,2)*($E157-$G156)-(IF(L$3&gt;=$C157,IF(L$3&lt;=$C157+$D157-1,VLOOKUP((L$3-$C157+1)/$D157,Profile!$B$2:$C$250,2)*($E157-$G156),0),0)),0),0)</f>
        <v>0</v>
      </c>
      <c r="N157" s="148">
        <f>IF(N$3&gt;=$C157,IF(N$3&lt;=$C157+$D157-1,VLOOKUP((N$3-$C157+1)/$D157,Profile!$B$2:$C$250,2)*($E157-$G156)-(IF(M$3&gt;=$C157,IF(M$3&lt;=$C157+$D157-1,VLOOKUP((M$3-$C157+1)/$D157,Profile!$B$2:$C$250,2)*($E157-$G156),0),0)),0),0)</f>
        <v>0</v>
      </c>
      <c r="O157" s="148">
        <f>IF(O$3&gt;=$C157,IF(O$3&lt;=$C157+$D157-1,VLOOKUP((O$3-$C157+1)/$D157,Profile!$B$2:$C$250,2)*($E157-$G156)-(IF(N$3&gt;=$C157,IF(N$3&lt;=$C157+$D157-1,VLOOKUP((N$3-$C157+1)/$D157,Profile!$B$2:$C$250,2)*($E157-$G156),0),0)),0),0)</f>
        <v>0</v>
      </c>
      <c r="P157" s="148">
        <f>IF(P$3&gt;=$C157,IF(P$3&lt;=$C157+$D157-1,VLOOKUP((P$3-$C157+1)/$D157,Profile!$B$2:$C$250,2)*($E157-$G156)-(IF(O$3&gt;=$C157,IF(O$3&lt;=$C157+$D157-1,VLOOKUP((O$3-$C157+1)/$D157,Profile!$B$2:$C$250,2)*($E157-$G156),0),0)),0),0)</f>
        <v>0</v>
      </c>
      <c r="Q157" s="148">
        <f>IF(Q$3&gt;=$C157,IF(Q$3&lt;=$C157+$D157-1,VLOOKUP((Q$3-$C157+1)/$D157,Profile!$B$2:$C$250,2)*($E157-$G156)-(IF(P$3&gt;=$C157,IF(P$3&lt;=$C157+$D157-1,VLOOKUP((P$3-$C157+1)/$D157,Profile!$B$2:$C$250,2)*($E157-$G156),0),0)),0),0)</f>
        <v>0</v>
      </c>
      <c r="R157" s="148">
        <f>IF(R$3&gt;=$C157,IF(R$3&lt;=$C157+$D157-1,VLOOKUP((R$3-$C157+1)/$D157,Profile!$B$2:$C$250,2)*($E157-$G156)-(IF(Q$3&gt;=$C157,IF(Q$3&lt;=$C157+$D157-1,VLOOKUP((Q$3-$C157+1)/$D157,Profile!$B$2:$C$250,2)*($E157-$G156),0),0)),0),0)</f>
        <v>0</v>
      </c>
      <c r="S157" s="148">
        <f>IF(S$3&gt;=$C157,IF(S$3&lt;=$C157+$D157-1,VLOOKUP((S$3-$C157+1)/$D157,Profile!$B$2:$C$250,2)*($E157-$G156)-(IF(R$3&gt;=$C157,IF(R$3&lt;=$C157+$D157-1,VLOOKUP((R$3-$C157+1)/$D157,Profile!$B$2:$C$250,2)*($E157-$G156),0),0)),0),0)</f>
        <v>0</v>
      </c>
      <c r="T157" s="148">
        <f>IF(T$3&gt;=$C157,IF(T$3&lt;=$C157+$D157-1,VLOOKUP((T$3-$C157+1)/$D157,Profile!$B$2:$C$250,2)*($E157-$G156)-(IF(S$3&gt;=$C157,IF(S$3&lt;=$C157+$D157-1,VLOOKUP((S$3-$C157+1)/$D157,Profile!$B$2:$C$250,2)*($E157-$G156),0),0)),0),0)</f>
        <v>0</v>
      </c>
      <c r="U157" s="148">
        <f>IF(U$3&gt;=$C157,IF(U$3&lt;=$C157+$D157-1,VLOOKUP((U$3-$C157+1)/$D157,Profile!$B$2:$C$250,2)*($E157-$G156)-(IF(T$3&gt;=$C157,IF(T$3&lt;=$C157+$D157-1,VLOOKUP((T$3-$C157+1)/$D157,Profile!$B$2:$C$250,2)*($E157-$G156),0),0)),0),0)</f>
        <v>0</v>
      </c>
      <c r="V157" s="148">
        <f>IF(V$3&gt;=$C157,IF(V$3&lt;=$C157+$D157-1,VLOOKUP((V$3-$C157+1)/$D157,Profile!$B$2:$C$250,2)*($E157-$G156)-(IF(U$3&gt;=$C157,IF(U$3&lt;=$C157+$D157-1,VLOOKUP((U$3-$C157+1)/$D157,Profile!$B$2:$C$250,2)*($E157-$G156),0),0)),0),0)</f>
        <v>0</v>
      </c>
      <c r="W157" s="148">
        <f>IF(W$3&gt;=$C157,IF(W$3&lt;=$C157+$D157-1,VLOOKUP((W$3-$C157+1)/$D157,Profile!$B$2:$C$250,2)*($E157-$G156)-(IF(V$3&gt;=$C157,IF(V$3&lt;=$C157+$D157-1,VLOOKUP((V$3-$C157+1)/$D157,Profile!$B$2:$C$250,2)*($E157-$G156),0),0)),0),0)</f>
        <v>0</v>
      </c>
      <c r="X157" s="148">
        <f>IF(X$3&gt;=$C157,IF(X$3&lt;=$C157+$D157-1,VLOOKUP((X$3-$C157+1)/$D157,Profile!$B$2:$C$250,2)*($E157-$G156)-(IF(W$3&gt;=$C157,IF(W$3&lt;=$C157+$D157-1,VLOOKUP((W$3-$C157+1)/$D157,Profile!$B$2:$C$250,2)*($E157-$G156),0),0)),0),0)</f>
        <v>0</v>
      </c>
      <c r="Y157" s="148">
        <f>IF(Y$3&gt;=$C157,IF(Y$3&lt;=$C157+$D157-1,VLOOKUP((Y$3-$C157+1)/$D157,Profile!$B$2:$C$250,2)*($E157-$G156)-(IF(X$3&gt;=$C157,IF(X$3&lt;=$C157+$D157-1,VLOOKUP((X$3-$C157+1)/$D157,Profile!$B$2:$C$250,2)*($E157-$G156),0),0)),0),0)</f>
        <v>0</v>
      </c>
      <c r="Z157" s="148">
        <f>IF(Z$3&gt;=$C157,IF(Z$3&lt;=$C157+$D157-1,VLOOKUP((Z$3-$C157+1)/$D157,Profile!$B$2:$C$250,2)*($E157-$G156)-(IF(Y$3&gt;=$C157,IF(Y$3&lt;=$C157+$D157-1,VLOOKUP((Y$3-$C157+1)/$D157,Profile!$B$2:$C$250,2)*($E157-$G156),0),0)),0),0)</f>
        <v>0</v>
      </c>
      <c r="AA157" s="148">
        <f>IF(AA$3&gt;=$C157,IF(AA$3&lt;=$C157+$D157-1,VLOOKUP((AA$3-$C157+1)/$D157,Profile!$B$2:$C$250,2)*($E157-$G156)-(IF(Z$3&gt;=$C157,IF(Z$3&lt;=$C157+$D157-1,VLOOKUP((Z$3-$C157+1)/$D157,Profile!$B$2:$C$250,2)*($E157-$G156),0),0)),0),0)</f>
        <v>0</v>
      </c>
      <c r="AB157" s="148">
        <f>IF(AB$3&gt;=$C157,IF(AB$3&lt;=$C157+$D157-1,VLOOKUP((AB$3-$C157+1)/$D157,Profile!$B$2:$C$250,2)*($E157-$G156)-(IF(AA$3&gt;=$C157,IF(AA$3&lt;=$C157+$D157-1,VLOOKUP((AA$3-$C157+1)/$D157,Profile!$B$2:$C$250,2)*($E157-$G156),0),0)),0),0)</f>
        <v>0</v>
      </c>
      <c r="AC157" s="148">
        <f>IF(AC$3&gt;=$C157,IF(AC$3&lt;=$C157+$D157-1,VLOOKUP((AC$3-$C157+1)/$D157,Profile!$B$2:$C$250,2)*($E157-$G156)-(IF(AB$3&gt;=$C157,IF(AB$3&lt;=$C157+$D157-1,VLOOKUP((AB$3-$C157+1)/$D157,Profile!$B$2:$C$250,2)*($E157-$G156),0),0)),0),0)</f>
        <v>0</v>
      </c>
      <c r="AD157" s="148">
        <f>IF(AD$3&gt;=$C157,IF(AD$3&lt;=$C157+$D157-1,VLOOKUP((AD$3-$C157+1)/$D157,Profile!$B$2:$C$250,2)*($E157-$G156)-(IF(AC$3&gt;=$C157,IF(AC$3&lt;=$C157+$D157-1,VLOOKUP((AC$3-$C157+1)/$D157,Profile!$B$2:$C$250,2)*($E157-$G156),0),0)),0),0)</f>
        <v>0</v>
      </c>
      <c r="AE157" s="148">
        <f>IF(AE$3&gt;=$C157,IF(AE$3&lt;=$C157+$D157-1,VLOOKUP((AE$3-$C157+1)/$D157,Profile!$B$2:$C$250,2)*($E157-$G156)-(IF(AD$3&gt;=$C157,IF(AD$3&lt;=$C157+$D157-1,VLOOKUP((AD$3-$C157+1)/$D157,Profile!$B$2:$C$250,2)*($E157-$G156),0),0)),0),0)</f>
        <v>0</v>
      </c>
      <c r="AF157" s="148">
        <f>IF(AF$3&gt;=$C157,IF(AF$3&lt;=$C157+$D157-1,VLOOKUP((AF$3-$C157+1)/$D157,Profile!$B$2:$C$250,2)*($E157-$G156)-(IF(AE$3&gt;=$C157,IF(AE$3&lt;=$C157+$D157-1,VLOOKUP((AE$3-$C157+1)/$D157,Profile!$B$2:$C$250,2)*($E157-$G156),0),0)),0),0)</f>
        <v>0</v>
      </c>
      <c r="AG157" s="148">
        <f>IF(AG$3&gt;=$C157,IF(AG$3&lt;=$C157+$D157-1,VLOOKUP((AG$3-$C157+1)/$D157,Profile!$B$2:$C$250,2)*($E157-$G156)-(IF(AF$3&gt;=$C157,IF(AF$3&lt;=$C157+$D157-1,VLOOKUP((AF$3-$C157+1)/$D157,Profile!$B$2:$C$250,2)*($E157-$G156),0),0)),0),0)</f>
        <v>0</v>
      </c>
      <c r="AH157" s="148">
        <f>IF(AH$3&gt;=$C157,IF(AH$3&lt;=$C157+$D157-1,VLOOKUP((AH$3-$C157+1)/$D157,Profile!$B$2:$C$250,2)*($E157-$G156)-(IF(AG$3&gt;=$C157,IF(AG$3&lt;=$C157+$D157-1,VLOOKUP((AG$3-$C157+1)/$D157,Profile!$B$2:$C$250,2)*($E157-$G156),0),0)),0),0)</f>
        <v>0</v>
      </c>
      <c r="AI157" s="148">
        <f>IF(AI$3&gt;=$C157,IF(AI$3&lt;=$C157+$D157-1,VLOOKUP((AI$3-$C157+1)/$D157,Profile!$B$2:$C$250,2)*($E157-$G156)-(IF(AH$3&gt;=$C157,IF(AH$3&lt;=$C157+$D157-1,VLOOKUP((AH$3-$C157+1)/$D157,Profile!$B$2:$C$250,2)*($E157-$G156),0),0)),0),0)</f>
        <v>0</v>
      </c>
      <c r="AJ157" s="148">
        <f>IF(AJ$3&gt;=$C157,IF(AJ$3&lt;=$C157+$D157-1,VLOOKUP((AJ$3-$C157+1)/$D157,Profile!$B$2:$C$250,2)*($E157-$G156)-(IF(AI$3&gt;=$C157,IF(AI$3&lt;=$C157+$D157-1,VLOOKUP((AI$3-$C157+1)/$D157,Profile!$B$2:$C$250,2)*($E157-$G156),0),0)),0),0)</f>
        <v>0</v>
      </c>
      <c r="AK157" s="148">
        <f>IF(AK$3&gt;=$C157,IF(AK$3&lt;=$C157+$D157-1,VLOOKUP((AK$3-$C157+1)/$D157,Profile!$B$2:$C$250,2)*($E157-$G156)-(IF(AJ$3&gt;=$C157,IF(AJ$3&lt;=$C157+$D157-1,VLOOKUP((AJ$3-$C157+1)/$D157,Profile!$B$2:$C$250,2)*($E157-$G156),0),0)),0),0)</f>
        <v>0</v>
      </c>
      <c r="AL157" s="148">
        <f>IF(AL$3&gt;=$C157,IF(AL$3&lt;=$C157+$D157-1,VLOOKUP((AL$3-$C157+1)/$D157,Profile!$B$2:$C$250,2)*($E157-$G156)-(IF(AK$3&gt;=$C157,IF(AK$3&lt;=$C157+$D157-1,VLOOKUP((AK$3-$C157+1)/$D157,Profile!$B$2:$C$250,2)*($E157-$G156),0),0)),0),0)</f>
        <v>0</v>
      </c>
      <c r="AM157" s="148">
        <f>IF(AM$3&gt;=$C157,IF(AM$3&lt;=$C157+$D157-1,VLOOKUP((AM$3-$C157+1)/$D157,Profile!$B$2:$C$250,2)*($E157-$G156)-(IF(AL$3&gt;=$C157,IF(AL$3&lt;=$C157+$D157-1,VLOOKUP((AL$3-$C157+1)/$D157,Profile!$B$2:$C$250,2)*($E157-$G156),0),0)),0),0)</f>
        <v>0</v>
      </c>
      <c r="AN157" s="148">
        <f>IF(AN$3&gt;=$C157,IF(AN$3&lt;=$C157+$D157-1,VLOOKUP((AN$3-$C157+1)/$D157,Profile!$B$2:$C$250,2)*($E157-$G156)-(IF(AM$3&gt;=$C157,IF(AM$3&lt;=$C157+$D157-1,VLOOKUP((AM$3-$C157+1)/$D157,Profile!$B$2:$C$250,2)*($E157-$G156),0),0)),0),0)</f>
        <v>0</v>
      </c>
      <c r="AO157" s="148">
        <f>IF(AO$3&gt;=$C157,IF(AO$3&lt;=$C157+$D157-1,VLOOKUP((AO$3-$C157+1)/$D157,Profile!$B$2:$C$250,2)*($E157-$G156)-(IF(AN$3&gt;=$C157,IF(AN$3&lt;=$C157+$D157-1,VLOOKUP((AN$3-$C157+1)/$D157,Profile!$B$2:$C$250,2)*($E157-$G156),0),0)),0),0)</f>
        <v>0</v>
      </c>
      <c r="AP157" s="148">
        <f>IF(AP$3&gt;=$C157,IF(AP$3&lt;=$C157+$D157-1,VLOOKUP((AP$3-$C157+1)/$D157,Profile!$B$2:$C$250,2)*($E157-$G156)-(IF(AO$3&gt;=$C157,IF(AO$3&lt;=$C157+$D157-1,VLOOKUP((AO$3-$C157+1)/$D157,Profile!$B$2:$C$250,2)*($E157-$G156),0),0)),0),0)</f>
        <v>0</v>
      </c>
      <c r="AQ157" s="148">
        <f>IF(AQ$3&gt;=$C157,IF(AQ$3&lt;=$C157+$D157-1,VLOOKUP((AQ$3-$C157+1)/$D157,Profile!$B$2:$C$250,2)*($E157-$G156)-(IF(AP$3&gt;=$C157,IF(AP$3&lt;=$C157+$D157-1,VLOOKUP((AP$3-$C157+1)/$D157,Profile!$B$2:$C$250,2)*($E157-$G156),0),0)),0),0)</f>
        <v>0</v>
      </c>
      <c r="AR157" s="148">
        <f>IF(AR$3&gt;=$C157,IF(AR$3&lt;=$C157+$D157-1,VLOOKUP((AR$3-$C157+1)/$D157,Profile!$B$2:$C$250,2)*($E157-$G156)-(IF(AQ$3&gt;=$C157,IF(AQ$3&lt;=$C157+$D157-1,VLOOKUP((AQ$3-$C157+1)/$D157,Profile!$B$2:$C$250,2)*($E157-$G156),0),0)),0),0)</f>
        <v>0</v>
      </c>
      <c r="AS157" s="148">
        <f>IF(AS$3&gt;=$C157,IF(AS$3&lt;=$C157+$D157-1,VLOOKUP((AS$3-$C157+1)/$D157,Profile!$B$2:$C$250,2)*($E157-$G156)-(IF(AR$3&gt;=$C157,IF(AR$3&lt;=$C157+$D157-1,VLOOKUP((AR$3-$C157+1)/$D157,Profile!$B$2:$C$250,2)*($E157-$G156),0),0)),0),0)</f>
        <v>0</v>
      </c>
      <c r="AT157" s="148">
        <f>IF(AT$3&gt;=$C157,IF(AT$3&lt;=$C157+$D157-1,VLOOKUP((AT$3-$C157+1)/$D157,Profile!$B$2:$C$250,2)*($E157-$G156)-(IF(AS$3&gt;=$C157,IF(AS$3&lt;=$C157+$D157-1,VLOOKUP((AS$3-$C157+1)/$D157,Profile!$B$2:$C$250,2)*($E157-$G156),0),0)),0),0)</f>
        <v>0</v>
      </c>
      <c r="AU157" s="148">
        <f>IF(AU$3&gt;=$C157,IF(AU$3&lt;=$C157+$D157-1,VLOOKUP((AU$3-$C157+1)/$D157,Profile!$B$2:$C$250,2)*($E157-$G156)-(IF(AT$3&gt;=$C157,IF(AT$3&lt;=$C157+$D157-1,VLOOKUP((AT$3-$C157+1)/$D157,Profile!$B$2:$C$250,2)*($E157-$G156),0),0)),0),0)</f>
        <v>0</v>
      </c>
      <c r="AV157" s="148">
        <f>IF(AV$3&gt;=$C157,IF(AV$3&lt;=$C157+$D157-1,VLOOKUP((AV$3-$C157+1)/$D157,Profile!$B$2:$C$250,2)*($E157-$G156)-(IF(AU$3&gt;=$C157,IF(AU$3&lt;=$C157+$D157-1,VLOOKUP((AU$3-$C157+1)/$D157,Profile!$B$2:$C$250,2)*($E157-$G156),0),0)),0),0)</f>
        <v>0</v>
      </c>
      <c r="AW157" s="148">
        <f>IF(AW$3&gt;=$C157,IF(AW$3&lt;=$C157+$D157-1,VLOOKUP((AW$3-$C157+1)/$D157,Profile!$B$2:$C$250,2)*($E157-$G156)-(IF(AV$3&gt;=$C157,IF(AV$3&lt;=$C157+$D157-1,VLOOKUP((AV$3-$C157+1)/$D157,Profile!$B$2:$C$250,2)*($E157-$G156),0),0)),0),0)</f>
        <v>0</v>
      </c>
      <c r="AX157" s="148">
        <f>IF(AX$3&gt;=$C157,IF(AX$3&lt;=$C157+$D157-1,VLOOKUP((AX$3-$C157+1)/$D157,Profile!$B$2:$C$250,2)*($E157-$G156)-(IF(AW$3&gt;=$C157,IF(AW$3&lt;=$C157+$D157-1,VLOOKUP((AW$3-$C157+1)/$D157,Profile!$B$2:$C$250,2)*($E157-$G156),0),0)),0),0)</f>
        <v>0</v>
      </c>
      <c r="AY157" s="148">
        <f>IF(AY$3&gt;=$C157,IF(AY$3&lt;=$C157+$D157-1,VLOOKUP((AY$3-$C157+1)/$D157,Profile!$B$2:$C$250,2)*($E157-$G156)-(IF(AX$3&gt;=$C157,IF(AX$3&lt;=$C157+$D157-1,VLOOKUP((AX$3-$C157+1)/$D157,Profile!$B$2:$C$250,2)*($E157-$G156),0),0)),0),0)</f>
        <v>0</v>
      </c>
      <c r="AZ157" s="148">
        <f>IF(AZ$3&gt;=$C157,IF(AZ$3&lt;=$C157+$D157-1,VLOOKUP((AZ$3-$C157+1)/$D157,Profile!$B$2:$C$250,2)*($E157-$G156)-(IF(AY$3&gt;=$C157,IF(AY$3&lt;=$C157+$D157-1,VLOOKUP((AY$3-$C157+1)/$D157,Profile!$B$2:$C$250,2)*($E157-$G156),0),0)),0),0)</f>
        <v>0</v>
      </c>
      <c r="BA157" s="148">
        <f>IF(BA$3&gt;=$C157,IF(BA$3&lt;=$C157+$D157-1,VLOOKUP((BA$3-$C157+1)/$D157,Profile!$B$2:$C$250,2)*($E157-$G156)-(IF(AZ$3&gt;=$C157,IF(AZ$3&lt;=$C157+$D157-1,VLOOKUP((AZ$3-$C157+1)/$D157,Profile!$B$2:$C$250,2)*($E157-$G156),0),0)),0),0)</f>
        <v>0</v>
      </c>
      <c r="BB157" s="148">
        <f>IF(BB$3&gt;=$C157,IF(BB$3&lt;=$C157+$D157-1,VLOOKUP((BB$3-$C157+1)/$D157,Profile!$B$2:$C$250,2)*($E157-$G156)-(IF(BA$3&gt;=$C157,IF(BA$3&lt;=$C157+$D157-1,VLOOKUP((BA$3-$C157+1)/$D157,Profile!$B$2:$C$250,2)*($E157-$G156),0),0)),0),0)</f>
        <v>0</v>
      </c>
      <c r="BC157" s="148">
        <f>IF(BC$3&gt;=$C157,IF(BC$3&lt;=$C157+$D157-1,VLOOKUP((BC$3-$C157+1)/$D157,Profile!$B$2:$C$250,2)*($E157-$G156)-(IF(BB$3&gt;=$C157,IF(BB$3&lt;=$C157+$D157-1,VLOOKUP((BB$3-$C157+1)/$D157,Profile!$B$2:$C$250,2)*($E157-$G156),0),0)),0),0)</f>
        <v>0</v>
      </c>
      <c r="BD157" s="148">
        <f>IF(BD$3&gt;=$C157,IF(BD$3&lt;=$C157+$D157-1,VLOOKUP((BD$3-$C157+1)/$D157,Profile!$B$2:$C$250,2)*($E157-$G156)-(IF(BC$3&gt;=$C157,IF(BC$3&lt;=$C157+$D157-1,VLOOKUP((BC$3-$C157+1)/$D157,Profile!$B$2:$C$250,2)*($E157-$G156),0),0)),0),0)</f>
        <v>0</v>
      </c>
      <c r="BE157" s="148">
        <f>IF(BE$3&gt;=$C157,IF(BE$3&lt;=$C157+$D157-1,VLOOKUP((BE$3-$C157+1)/$D157,Profile!$B$2:$C$250,2)*($E157-$G156)-(IF(BD$3&gt;=$C157,IF(BD$3&lt;=$C157+$D157-1,VLOOKUP((BD$3-$C157+1)/$D157,Profile!$B$2:$C$250,2)*($E157-$G156),0),0)),0),0)</f>
        <v>0</v>
      </c>
      <c r="BF157" s="148">
        <f>IF(BF$3&gt;=$C157,IF(BF$3&lt;=$C157+$D157-1,VLOOKUP((BF$3-$C157+1)/$D157,Profile!$B$2:$C$250,2)*($E157-$G156)-(IF(BE$3&gt;=$C157,IF(BE$3&lt;=$C157+$D157-1,VLOOKUP((BE$3-$C157+1)/$D157,Profile!$B$2:$C$250,2)*($E157-$G156),0),0)),0),0)</f>
        <v>0</v>
      </c>
      <c r="BG157" s="148">
        <f>IF(BG$3&gt;=$C157,IF(BG$3&lt;=$C157+$D157-1,VLOOKUP((BG$3-$C157+1)/$D157,Profile!$B$2:$C$250,2)*($E157-$G156)-(IF(BF$3&gt;=$C157,IF(BF$3&lt;=$C157+$D157-1,VLOOKUP((BF$3-$C157+1)/$D157,Profile!$B$2:$C$250,2)*($E157-$G156),0),0)),0),0)</f>
        <v>0</v>
      </c>
      <c r="BH157" s="148">
        <f>IF(BH$3&gt;=$C157,IF(BH$3&lt;=$C157+$D157-1,VLOOKUP((BH$3-$C157+1)/$D157,Profile!$B$2:$C$250,2)*($E157-$G156)-(IF(BG$3&gt;=$C157,IF(BG$3&lt;=$C157+$D157-1,VLOOKUP((BG$3-$C157+1)/$D157,Profile!$B$2:$C$250,2)*($E157-$G156),0),0)),0),0)</f>
        <v>0</v>
      </c>
      <c r="BI157" s="148">
        <f>IF(BI$3&gt;=$C157,IF(BI$3&lt;=$C157+$D157-1,VLOOKUP((BI$3-$C157+1)/$D157,Profile!$B$2:$C$250,2)*($E157-$G156)-(IF(BH$3&gt;=$C157,IF(BH$3&lt;=$C157+$D157-1,VLOOKUP((BH$3-$C157+1)/$D157,Profile!$B$2:$C$250,2)*($E157-$G156),0),0)),0),0)</f>
        <v>0</v>
      </c>
      <c r="BJ157" s="148">
        <f>IF(BJ$3&gt;=$C157,IF(BJ$3&lt;=$C157+$D157-1,VLOOKUP((BJ$3-$C157+1)/$D157,Profile!$B$2:$C$250,2)*($E157-$G156)-(IF(BI$3&gt;=$C157,IF(BI$3&lt;=$C157+$D157-1,VLOOKUP((BI$3-$C157+1)/$D157,Profile!$B$2:$C$250,2)*($E157-$G156),0),0)),0),0)</f>
        <v>0</v>
      </c>
      <c r="BK157" s="148">
        <f>IF(BK$3&gt;=$C157,IF(BK$3&lt;=$C157+$D157-1,VLOOKUP((BK$3-$C157+1)/$D157,Profile!$B$2:$C$250,2)*($E157-$G156)-(IF(BJ$3&gt;=$C157,IF(BJ$3&lt;=$C157+$D157-1,VLOOKUP((BJ$3-$C157+1)/$D157,Profile!$B$2:$C$250,2)*($E157-$G156),0),0)),0),0)</f>
        <v>0</v>
      </c>
      <c r="BL157" s="148">
        <f>IF(BL$3&gt;=$C157,IF(BL$3&lt;=$C157+$D157-1,VLOOKUP((BL$3-$C157+1)/$D157,Profile!$B$2:$C$250,2)*($E157-$G156)-(IF(BK$3&gt;=$C157,IF(BK$3&lt;=$C157+$D157-1,VLOOKUP((BK$3-$C157+1)/$D157,Profile!$B$2:$C$250,2)*($E157-$G156),0),0)),0),0)</f>
        <v>0</v>
      </c>
      <c r="BM157" s="148">
        <f>IF(BM$3&gt;=$C157,IF(BM$3&lt;=$C157+$D157-1,VLOOKUP((BM$3-$C157+1)/$D157,Profile!$B$2:$C$250,2)*($E157-$G156)-(IF(BL$3&gt;=$C157,IF(BL$3&lt;=$C157+$D157-1,VLOOKUP((BL$3-$C157+1)/$D157,Profile!$B$2:$C$250,2)*($E157-$G156),0),0)),0),0)</f>
        <v>0</v>
      </c>
      <c r="BN157" s="148">
        <f>IF(BN$3&gt;=$C157,IF(BN$3&lt;=$C157+$D157-1,VLOOKUP((BN$3-$C157+1)/$D157,Profile!$B$2:$C$250,2)*($E157-$G156)-(IF(BM$3&gt;=$C157,IF(BM$3&lt;=$C157+$D157-1,VLOOKUP((BM$3-$C157+1)/$D157,Profile!$B$2:$C$250,2)*($E157-$G156),0),0)),0),0)</f>
        <v>0</v>
      </c>
      <c r="BO157" s="148">
        <f>IF(BO$3&gt;=$C157,IF(BO$3&lt;=$C157+$D157-1,VLOOKUP((BO$3-$C157+1)/$D157,Profile!$B$2:$C$250,2)*($E157-$G156)-(IF(BN$3&gt;=$C157,IF(BN$3&lt;=$C157+$D157-1,VLOOKUP((BN$3-$C157+1)/$D157,Profile!$B$2:$C$250,2)*($E157-$G156),0),0)),0),0)</f>
        <v>0</v>
      </c>
      <c r="BP157" s="148">
        <f>IF(BP$3&gt;=$C157,IF(BP$3&lt;=$C157+$D157-1,VLOOKUP((BP$3-$C157+1)/$D157,Profile!$B$2:$C$250,2)*($E157-$G156)-(IF(BO$3&gt;=$C157,IF(BO$3&lt;=$C157+$D157-1,VLOOKUP((BO$3-$C157+1)/$D157,Profile!$B$2:$C$250,2)*($E157-$G156),0),0)),0),0)</f>
        <v>0</v>
      </c>
      <c r="BQ157" s="148">
        <f>IF(BQ$3&gt;=$C157,IF(BQ$3&lt;=$C157+$D157-1,VLOOKUP((BQ$3-$C157+1)/$D157,Profile!$B$2:$C$250,2)*($E157-$G156)-(IF(BP$3&gt;=$C157,IF(BP$3&lt;=$C157+$D157-1,VLOOKUP((BP$3-$C157+1)/$D157,Profile!$B$2:$C$250,2)*($E157-$G156),0),0)),0),0)</f>
        <v>0</v>
      </c>
      <c r="BR157" s="148">
        <f>IF(BR$3&gt;=$C157,IF(BR$3&lt;=$C157+$D157-1,VLOOKUP((BR$3-$C157+1)/$D157,Profile!$B$2:$C$250,2)*($E157-$G156)-(IF(BQ$3&gt;=$C157,IF(BQ$3&lt;=$C157+$D157-1,VLOOKUP((BQ$3-$C157+1)/$D157,Profile!$B$2:$C$250,2)*($E157-$G156),0),0)),0),0)</f>
        <v>0</v>
      </c>
      <c r="BS157" s="148">
        <f>IF(BS$3&gt;=$C157,IF(BS$3&lt;=$C157+$D157-1,VLOOKUP((BS$3-$C157+1)/$D157,Profile!$B$2:$C$250,2)*($E157-$G156)-(IF(BR$3&gt;=$C157,IF(BR$3&lt;=$C157+$D157-1,VLOOKUP((BR$3-$C157+1)/$D157,Profile!$B$2:$C$250,2)*($E157-$G156),0),0)),0),0)</f>
        <v>0</v>
      </c>
      <c r="BT157" s="148">
        <f>IF(BT$3&gt;=$C157,IF(BT$3&lt;=$C157+$D157-1,VLOOKUP((BT$3-$C157+1)/$D157,Profile!$B$2:$C$250,2)*($E157-$G156)-(IF(BS$3&gt;=$C157,IF(BS$3&lt;=$C157+$D157-1,VLOOKUP((BS$3-$C157+1)/$D157,Profile!$B$2:$C$250,2)*($E157-$G156),0),0)),0),0)</f>
        <v>0</v>
      </c>
    </row>
    <row r="158" spans="1:72" ht="10.15" customHeight="1">
      <c r="A158" s="131"/>
      <c r="B158" s="154"/>
      <c r="C158" s="131"/>
      <c r="D158" s="153"/>
      <c r="E158" s="149"/>
      <c r="F158" s="142" t="s">
        <v>31</v>
      </c>
      <c r="G158" s="148">
        <f>SUM(H158:GA158)</f>
        <v>0</v>
      </c>
      <c r="H158" s="148">
        <f t="shared" ref="H158:AM158" si="122">+H156+H157</f>
        <v>0</v>
      </c>
      <c r="I158" s="148">
        <f t="shared" si="122"/>
        <v>0</v>
      </c>
      <c r="J158" s="148">
        <f t="shared" si="122"/>
        <v>0</v>
      </c>
      <c r="K158" s="148">
        <f t="shared" si="122"/>
        <v>0</v>
      </c>
      <c r="L158" s="148">
        <f t="shared" si="122"/>
        <v>0</v>
      </c>
      <c r="M158" s="148">
        <f t="shared" si="122"/>
        <v>0</v>
      </c>
      <c r="N158" s="148">
        <f t="shared" si="122"/>
        <v>0</v>
      </c>
      <c r="O158" s="148">
        <f t="shared" si="122"/>
        <v>0</v>
      </c>
      <c r="P158" s="148">
        <f t="shared" si="122"/>
        <v>0</v>
      </c>
      <c r="Q158" s="148">
        <f t="shared" si="122"/>
        <v>0</v>
      </c>
      <c r="R158" s="148">
        <f t="shared" si="122"/>
        <v>0</v>
      </c>
      <c r="S158" s="148">
        <f t="shared" si="122"/>
        <v>0</v>
      </c>
      <c r="T158" s="148">
        <f t="shared" si="122"/>
        <v>0</v>
      </c>
      <c r="U158" s="148">
        <f t="shared" si="122"/>
        <v>0</v>
      </c>
      <c r="V158" s="148">
        <f t="shared" si="122"/>
        <v>0</v>
      </c>
      <c r="W158" s="148">
        <f t="shared" si="122"/>
        <v>0</v>
      </c>
      <c r="X158" s="148">
        <f t="shared" si="122"/>
        <v>0</v>
      </c>
      <c r="Y158" s="148">
        <f t="shared" si="122"/>
        <v>0</v>
      </c>
      <c r="Z158" s="148">
        <f t="shared" si="122"/>
        <v>0</v>
      </c>
      <c r="AA158" s="148">
        <f t="shared" si="122"/>
        <v>0</v>
      </c>
      <c r="AB158" s="148">
        <f t="shared" si="122"/>
        <v>0</v>
      </c>
      <c r="AC158" s="148">
        <f t="shared" si="122"/>
        <v>0</v>
      </c>
      <c r="AD158" s="148">
        <f t="shared" si="122"/>
        <v>0</v>
      </c>
      <c r="AE158" s="148">
        <f t="shared" si="122"/>
        <v>0</v>
      </c>
      <c r="AF158" s="148">
        <f t="shared" si="122"/>
        <v>0</v>
      </c>
      <c r="AG158" s="148">
        <f t="shared" si="122"/>
        <v>0</v>
      </c>
      <c r="AH158" s="148">
        <f t="shared" si="122"/>
        <v>0</v>
      </c>
      <c r="AI158" s="148">
        <f t="shared" si="122"/>
        <v>0</v>
      </c>
      <c r="AJ158" s="148">
        <f t="shared" si="122"/>
        <v>0</v>
      </c>
      <c r="AK158" s="148">
        <f t="shared" si="122"/>
        <v>0</v>
      </c>
      <c r="AL158" s="148">
        <f t="shared" si="122"/>
        <v>0</v>
      </c>
      <c r="AM158" s="148">
        <f t="shared" si="122"/>
        <v>0</v>
      </c>
      <c r="AN158" s="148">
        <f t="shared" ref="AN158:BS158" si="123">+AN156+AN157</f>
        <v>0</v>
      </c>
      <c r="AO158" s="148">
        <f t="shared" si="123"/>
        <v>0</v>
      </c>
      <c r="AP158" s="148">
        <f t="shared" si="123"/>
        <v>0</v>
      </c>
      <c r="AQ158" s="148">
        <f t="shared" si="123"/>
        <v>0</v>
      </c>
      <c r="AR158" s="148">
        <f t="shared" si="123"/>
        <v>0</v>
      </c>
      <c r="AS158" s="148">
        <f t="shared" si="123"/>
        <v>0</v>
      </c>
      <c r="AT158" s="148">
        <f t="shared" si="123"/>
        <v>0</v>
      </c>
      <c r="AU158" s="148">
        <f t="shared" si="123"/>
        <v>0</v>
      </c>
      <c r="AV158" s="148">
        <f t="shared" si="123"/>
        <v>0</v>
      </c>
      <c r="AW158" s="148">
        <f t="shared" si="123"/>
        <v>0</v>
      </c>
      <c r="AX158" s="148">
        <f t="shared" si="123"/>
        <v>0</v>
      </c>
      <c r="AY158" s="148">
        <f t="shared" si="123"/>
        <v>0</v>
      </c>
      <c r="AZ158" s="148">
        <f t="shared" si="123"/>
        <v>0</v>
      </c>
      <c r="BA158" s="148">
        <f t="shared" si="123"/>
        <v>0</v>
      </c>
      <c r="BB158" s="148">
        <f t="shared" si="123"/>
        <v>0</v>
      </c>
      <c r="BC158" s="148">
        <f t="shared" si="123"/>
        <v>0</v>
      </c>
      <c r="BD158" s="148">
        <f t="shared" si="123"/>
        <v>0</v>
      </c>
      <c r="BE158" s="148">
        <f t="shared" si="123"/>
        <v>0</v>
      </c>
      <c r="BF158" s="148">
        <f t="shared" si="123"/>
        <v>0</v>
      </c>
      <c r="BG158" s="148">
        <f t="shared" si="123"/>
        <v>0</v>
      </c>
      <c r="BH158" s="148">
        <f t="shared" si="123"/>
        <v>0</v>
      </c>
      <c r="BI158" s="148">
        <f t="shared" si="123"/>
        <v>0</v>
      </c>
      <c r="BJ158" s="148">
        <f t="shared" si="123"/>
        <v>0</v>
      </c>
      <c r="BK158" s="148">
        <f t="shared" si="123"/>
        <v>0</v>
      </c>
      <c r="BL158" s="148">
        <f t="shared" si="123"/>
        <v>0</v>
      </c>
      <c r="BM158" s="148">
        <f t="shared" si="123"/>
        <v>0</v>
      </c>
      <c r="BN158" s="148">
        <f t="shared" si="123"/>
        <v>0</v>
      </c>
      <c r="BO158" s="148">
        <f t="shared" si="123"/>
        <v>0</v>
      </c>
      <c r="BP158" s="148">
        <f t="shared" si="123"/>
        <v>0</v>
      </c>
      <c r="BQ158" s="148">
        <f t="shared" si="123"/>
        <v>0</v>
      </c>
      <c r="BR158" s="148">
        <f t="shared" si="123"/>
        <v>0</v>
      </c>
      <c r="BS158" s="148">
        <f t="shared" si="123"/>
        <v>0</v>
      </c>
      <c r="BT158" s="148">
        <f>+BT156+BT157</f>
        <v>0</v>
      </c>
    </row>
    <row r="159" spans="1:72" ht="10.15" customHeight="1">
      <c r="A159" s="131"/>
      <c r="B159" s="154"/>
      <c r="C159" s="131"/>
      <c r="D159" s="149"/>
      <c r="F159" s="142" t="s">
        <v>36</v>
      </c>
      <c r="G159" s="148"/>
      <c r="H159" s="148">
        <f>+H158</f>
        <v>0</v>
      </c>
      <c r="I159" s="148">
        <f t="shared" ref="I159:AN159" si="124">+I158+H159</f>
        <v>0</v>
      </c>
      <c r="J159" s="148">
        <f t="shared" si="124"/>
        <v>0</v>
      </c>
      <c r="K159" s="148">
        <f t="shared" si="124"/>
        <v>0</v>
      </c>
      <c r="L159" s="148">
        <f t="shared" si="124"/>
        <v>0</v>
      </c>
      <c r="M159" s="148">
        <f t="shared" si="124"/>
        <v>0</v>
      </c>
      <c r="N159" s="148">
        <f t="shared" si="124"/>
        <v>0</v>
      </c>
      <c r="O159" s="148">
        <f t="shared" si="124"/>
        <v>0</v>
      </c>
      <c r="P159" s="148">
        <f t="shared" si="124"/>
        <v>0</v>
      </c>
      <c r="Q159" s="148">
        <f t="shared" si="124"/>
        <v>0</v>
      </c>
      <c r="R159" s="148">
        <f t="shared" si="124"/>
        <v>0</v>
      </c>
      <c r="S159" s="148">
        <f t="shared" si="124"/>
        <v>0</v>
      </c>
      <c r="T159" s="148">
        <f t="shared" si="124"/>
        <v>0</v>
      </c>
      <c r="U159" s="148">
        <f t="shared" si="124"/>
        <v>0</v>
      </c>
      <c r="V159" s="148">
        <f t="shared" si="124"/>
        <v>0</v>
      </c>
      <c r="W159" s="148">
        <f t="shared" si="124"/>
        <v>0</v>
      </c>
      <c r="X159" s="148">
        <f t="shared" si="124"/>
        <v>0</v>
      </c>
      <c r="Y159" s="148">
        <f t="shared" si="124"/>
        <v>0</v>
      </c>
      <c r="Z159" s="148">
        <f t="shared" si="124"/>
        <v>0</v>
      </c>
      <c r="AA159" s="148">
        <f t="shared" si="124"/>
        <v>0</v>
      </c>
      <c r="AB159" s="148">
        <f t="shared" si="124"/>
        <v>0</v>
      </c>
      <c r="AC159" s="148">
        <f t="shared" si="124"/>
        <v>0</v>
      </c>
      <c r="AD159" s="148">
        <f t="shared" si="124"/>
        <v>0</v>
      </c>
      <c r="AE159" s="148">
        <f t="shared" si="124"/>
        <v>0</v>
      </c>
      <c r="AF159" s="148">
        <f t="shared" si="124"/>
        <v>0</v>
      </c>
      <c r="AG159" s="148">
        <f t="shared" si="124"/>
        <v>0</v>
      </c>
      <c r="AH159" s="148">
        <f t="shared" si="124"/>
        <v>0</v>
      </c>
      <c r="AI159" s="148">
        <f t="shared" si="124"/>
        <v>0</v>
      </c>
      <c r="AJ159" s="148">
        <f t="shared" si="124"/>
        <v>0</v>
      </c>
      <c r="AK159" s="148">
        <f t="shared" si="124"/>
        <v>0</v>
      </c>
      <c r="AL159" s="148">
        <f t="shared" si="124"/>
        <v>0</v>
      </c>
      <c r="AM159" s="148">
        <f t="shared" si="124"/>
        <v>0</v>
      </c>
      <c r="AN159" s="148">
        <f t="shared" si="124"/>
        <v>0</v>
      </c>
      <c r="AO159" s="148">
        <f t="shared" ref="AO159:BT159" si="125">+AO158+AN159</f>
        <v>0</v>
      </c>
      <c r="AP159" s="148">
        <f t="shared" si="125"/>
        <v>0</v>
      </c>
      <c r="AQ159" s="148">
        <f t="shared" si="125"/>
        <v>0</v>
      </c>
      <c r="AR159" s="148">
        <f t="shared" si="125"/>
        <v>0</v>
      </c>
      <c r="AS159" s="148">
        <f t="shared" si="125"/>
        <v>0</v>
      </c>
      <c r="AT159" s="148">
        <f t="shared" si="125"/>
        <v>0</v>
      </c>
      <c r="AU159" s="148">
        <f t="shared" si="125"/>
        <v>0</v>
      </c>
      <c r="AV159" s="148">
        <f t="shared" si="125"/>
        <v>0</v>
      </c>
      <c r="AW159" s="148">
        <f t="shared" si="125"/>
        <v>0</v>
      </c>
      <c r="AX159" s="148">
        <f t="shared" si="125"/>
        <v>0</v>
      </c>
      <c r="AY159" s="148">
        <f t="shared" si="125"/>
        <v>0</v>
      </c>
      <c r="AZ159" s="148">
        <f t="shared" si="125"/>
        <v>0</v>
      </c>
      <c r="BA159" s="148">
        <f t="shared" si="125"/>
        <v>0</v>
      </c>
      <c r="BB159" s="148">
        <f t="shared" si="125"/>
        <v>0</v>
      </c>
      <c r="BC159" s="148">
        <f t="shared" si="125"/>
        <v>0</v>
      </c>
      <c r="BD159" s="148">
        <f t="shared" si="125"/>
        <v>0</v>
      </c>
      <c r="BE159" s="148">
        <f t="shared" si="125"/>
        <v>0</v>
      </c>
      <c r="BF159" s="148">
        <f t="shared" si="125"/>
        <v>0</v>
      </c>
      <c r="BG159" s="148">
        <f t="shared" si="125"/>
        <v>0</v>
      </c>
      <c r="BH159" s="148">
        <f t="shared" si="125"/>
        <v>0</v>
      </c>
      <c r="BI159" s="148">
        <f t="shared" si="125"/>
        <v>0</v>
      </c>
      <c r="BJ159" s="148">
        <f t="shared" si="125"/>
        <v>0</v>
      </c>
      <c r="BK159" s="148">
        <f t="shared" si="125"/>
        <v>0</v>
      </c>
      <c r="BL159" s="148">
        <f t="shared" si="125"/>
        <v>0</v>
      </c>
      <c r="BM159" s="148">
        <f t="shared" si="125"/>
        <v>0</v>
      </c>
      <c r="BN159" s="148">
        <f t="shared" si="125"/>
        <v>0</v>
      </c>
      <c r="BO159" s="148">
        <f t="shared" si="125"/>
        <v>0</v>
      </c>
      <c r="BP159" s="148">
        <f t="shared" si="125"/>
        <v>0</v>
      </c>
      <c r="BQ159" s="148">
        <f t="shared" si="125"/>
        <v>0</v>
      </c>
      <c r="BR159" s="148">
        <f t="shared" si="125"/>
        <v>0</v>
      </c>
      <c r="BS159" s="148">
        <f t="shared" si="125"/>
        <v>0</v>
      </c>
      <c r="BT159" s="148">
        <f t="shared" si="125"/>
        <v>0</v>
      </c>
    </row>
    <row r="160" spans="1:72" ht="1.9" customHeight="1">
      <c r="A160" s="131"/>
      <c r="B160" s="154"/>
      <c r="C160" s="131"/>
      <c r="E160" s="149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>
        <v>7500</v>
      </c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</row>
    <row r="161" spans="1:72" ht="10.15" customHeight="1">
      <c r="A161" s="131">
        <v>32</v>
      </c>
      <c r="B161" s="155" t="s">
        <v>66</v>
      </c>
      <c r="C161" s="131"/>
      <c r="E161" s="149"/>
      <c r="F161" s="156" t="s">
        <v>34</v>
      </c>
      <c r="G161" s="148">
        <f>SUM(H161:GA161)</f>
        <v>0</v>
      </c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>
        <v>0</v>
      </c>
      <c r="AG161" s="157">
        <v>0</v>
      </c>
      <c r="AH161" s="157">
        <v>0</v>
      </c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</row>
    <row r="162" spans="1:72" ht="10.15" customHeight="1">
      <c r="A162" s="131"/>
      <c r="B162" s="154"/>
      <c r="C162" s="150"/>
      <c r="D162" s="151"/>
      <c r="E162" s="152"/>
      <c r="F162" s="142" t="s">
        <v>35</v>
      </c>
      <c r="G162" s="148">
        <f>SUM(H162:GA162)</f>
        <v>0</v>
      </c>
      <c r="H162" s="148">
        <f>IF(H$3&gt;=$C162,IF(H$3&lt;=$C162+$D162-1,VLOOKUP((H$3-$C162+1)/$D162,Profile!$B$2:$C$250,2)*($E162-$G161)-(IF(G$3&gt;=$C162,IF(G$3&lt;=$C162+$D162-1,VLOOKUP((G$3-$C162+1)/$D162,Profile!$B$2:$C$250,2)*($E162-$G161),0),0)),0),0)</f>
        <v>0</v>
      </c>
      <c r="I162" s="148">
        <f>IF(I$3&gt;=$C162,IF(I$3&lt;=$C162+$D162-1,VLOOKUP((I$3-$C162+1)/$D162,Profile!$B$2:$C$250,2)*($E162-$G161)-(IF(H$3&gt;=$C162,IF(H$3&lt;=$C162+$D162-1,VLOOKUP((H$3-$C162+1)/$D162,Profile!$B$2:$C$250,2)*($E162-$G161),0),0)),0),0)</f>
        <v>0</v>
      </c>
      <c r="J162" s="148">
        <f>IF(J$3&gt;=$C162,IF(J$3&lt;=$C162+$D162-1,VLOOKUP((J$3-$C162+1)/$D162,Profile!$B$2:$C$250,2)*($E162-$G161)-(IF(I$3&gt;=$C162,IF(I$3&lt;=$C162+$D162-1,VLOOKUP((I$3-$C162+1)/$D162,Profile!$B$2:$C$250,2)*($E162-$G161),0),0)),0),0)</f>
        <v>0</v>
      </c>
      <c r="K162" s="148">
        <f>IF(K$3&gt;=$C162,IF(K$3&lt;=$C162+$D162-1,VLOOKUP((K$3-$C162+1)/$D162,Profile!$B$2:$C$250,2)*($E162-$G161)-(IF(J$3&gt;=$C162,IF(J$3&lt;=$C162+$D162-1,VLOOKUP((J$3-$C162+1)/$D162,Profile!$B$2:$C$250,2)*($E162-$G161),0),0)),0),0)</f>
        <v>0</v>
      </c>
      <c r="L162" s="148">
        <f>IF(L$3&gt;=$C162,IF(L$3&lt;=$C162+$D162-1,VLOOKUP((L$3-$C162+1)/$D162,Profile!$B$2:$C$250,2)*($E162-$G161)-(IF(K$3&gt;=$C162,IF(K$3&lt;=$C162+$D162-1,VLOOKUP((K$3-$C162+1)/$D162,Profile!$B$2:$C$250,2)*($E162-$G161),0),0)),0),0)</f>
        <v>0</v>
      </c>
      <c r="M162" s="148">
        <f>IF(M$3&gt;=$C162,IF(M$3&lt;=$C162+$D162-1,VLOOKUP((M$3-$C162+1)/$D162,Profile!$B$2:$C$250,2)*($E162-$G161)-(IF(L$3&gt;=$C162,IF(L$3&lt;=$C162+$D162-1,VLOOKUP((L$3-$C162+1)/$D162,Profile!$B$2:$C$250,2)*($E162-$G161),0),0)),0),0)</f>
        <v>0</v>
      </c>
      <c r="N162" s="148">
        <f>IF(N$3&gt;=$C162,IF(N$3&lt;=$C162+$D162-1,VLOOKUP((N$3-$C162+1)/$D162,Profile!$B$2:$C$250,2)*($E162-$G161)-(IF(M$3&gt;=$C162,IF(M$3&lt;=$C162+$D162-1,VLOOKUP((M$3-$C162+1)/$D162,Profile!$B$2:$C$250,2)*($E162-$G161),0),0)),0),0)</f>
        <v>0</v>
      </c>
      <c r="O162" s="148">
        <f>IF(O$3&gt;=$C162,IF(O$3&lt;=$C162+$D162-1,VLOOKUP((O$3-$C162+1)/$D162,Profile!$B$2:$C$250,2)*($E162-$G161)-(IF(N$3&gt;=$C162,IF(N$3&lt;=$C162+$D162-1,VLOOKUP((N$3-$C162+1)/$D162,Profile!$B$2:$C$250,2)*($E162-$G161),0),0)),0),0)</f>
        <v>0</v>
      </c>
      <c r="P162" s="148">
        <f>IF(P$3&gt;=$C162,IF(P$3&lt;=$C162+$D162-1,VLOOKUP((P$3-$C162+1)/$D162,Profile!$B$2:$C$250,2)*($E162-$G161)-(IF(O$3&gt;=$C162,IF(O$3&lt;=$C162+$D162-1,VLOOKUP((O$3-$C162+1)/$D162,Profile!$B$2:$C$250,2)*($E162-$G161),0),0)),0),0)</f>
        <v>0</v>
      </c>
      <c r="Q162" s="148">
        <f>IF(Q$3&gt;=$C162,IF(Q$3&lt;=$C162+$D162-1,VLOOKUP((Q$3-$C162+1)/$D162,Profile!$B$2:$C$250,2)*($E162-$G161)-(IF(P$3&gt;=$C162,IF(P$3&lt;=$C162+$D162-1,VLOOKUP((P$3-$C162+1)/$D162,Profile!$B$2:$C$250,2)*($E162-$G161),0),0)),0),0)</f>
        <v>0</v>
      </c>
      <c r="R162" s="148">
        <f>IF(R$3&gt;=$C162,IF(R$3&lt;=$C162+$D162-1,VLOOKUP((R$3-$C162+1)/$D162,Profile!$B$2:$C$250,2)*($E162-$G161)-(IF(Q$3&gt;=$C162,IF(Q$3&lt;=$C162+$D162-1,VLOOKUP((Q$3-$C162+1)/$D162,Profile!$B$2:$C$250,2)*($E162-$G161),0),0)),0),0)</f>
        <v>0</v>
      </c>
      <c r="S162" s="148">
        <f>IF(S$3&gt;=$C162,IF(S$3&lt;=$C162+$D162-1,VLOOKUP((S$3-$C162+1)/$D162,Profile!$B$2:$C$250,2)*($E162-$G161)-(IF(R$3&gt;=$C162,IF(R$3&lt;=$C162+$D162-1,VLOOKUP((R$3-$C162+1)/$D162,Profile!$B$2:$C$250,2)*($E162-$G161),0),0)),0),0)</f>
        <v>0</v>
      </c>
      <c r="T162" s="148">
        <f>IF(T$3&gt;=$C162,IF(T$3&lt;=$C162+$D162-1,VLOOKUP((T$3-$C162+1)/$D162,Profile!$B$2:$C$250,2)*($E162-$G161)-(IF(S$3&gt;=$C162,IF(S$3&lt;=$C162+$D162-1,VLOOKUP((S$3-$C162+1)/$D162,Profile!$B$2:$C$250,2)*($E162-$G161),0),0)),0),0)</f>
        <v>0</v>
      </c>
      <c r="U162" s="148">
        <f>IF(U$3&gt;=$C162,IF(U$3&lt;=$C162+$D162-1,VLOOKUP((U$3-$C162+1)/$D162,Profile!$B$2:$C$250,2)*($E162-$G161)-(IF(T$3&gt;=$C162,IF(T$3&lt;=$C162+$D162-1,VLOOKUP((T$3-$C162+1)/$D162,Profile!$B$2:$C$250,2)*($E162-$G161),0),0)),0),0)</f>
        <v>0</v>
      </c>
      <c r="V162" s="148">
        <f>IF(V$3&gt;=$C162,IF(V$3&lt;=$C162+$D162-1,VLOOKUP((V$3-$C162+1)/$D162,Profile!$B$2:$C$250,2)*($E162-$G161)-(IF(U$3&gt;=$C162,IF(U$3&lt;=$C162+$D162-1,VLOOKUP((U$3-$C162+1)/$D162,Profile!$B$2:$C$250,2)*($E162-$G161),0),0)),0),0)</f>
        <v>0</v>
      </c>
      <c r="W162" s="148">
        <f>IF(W$3&gt;=$C162,IF(W$3&lt;=$C162+$D162-1,VLOOKUP((W$3-$C162+1)/$D162,Profile!$B$2:$C$250,2)*($E162-$G161)-(IF(V$3&gt;=$C162,IF(V$3&lt;=$C162+$D162-1,VLOOKUP((V$3-$C162+1)/$D162,Profile!$B$2:$C$250,2)*($E162-$G161),0),0)),0),0)</f>
        <v>0</v>
      </c>
      <c r="X162" s="148">
        <f>IF(X$3&gt;=$C162,IF(X$3&lt;=$C162+$D162-1,VLOOKUP((X$3-$C162+1)/$D162,Profile!$B$2:$C$250,2)*($E162-$G161)-(IF(W$3&gt;=$C162,IF(W$3&lt;=$C162+$D162-1,VLOOKUP((W$3-$C162+1)/$D162,Profile!$B$2:$C$250,2)*($E162-$G161),0),0)),0),0)</f>
        <v>0</v>
      </c>
      <c r="Y162" s="148">
        <f>IF(Y$3&gt;=$C162,IF(Y$3&lt;=$C162+$D162-1,VLOOKUP((Y$3-$C162+1)/$D162,Profile!$B$2:$C$250,2)*($E162-$G161)-(IF(X$3&gt;=$C162,IF(X$3&lt;=$C162+$D162-1,VLOOKUP((X$3-$C162+1)/$D162,Profile!$B$2:$C$250,2)*($E162-$G161),0),0)),0),0)</f>
        <v>0</v>
      </c>
      <c r="Z162" s="148">
        <f>IF(Z$3&gt;=$C162,IF(Z$3&lt;=$C162+$D162-1,VLOOKUP((Z$3-$C162+1)/$D162,Profile!$B$2:$C$250,2)*($E162-$G161)-(IF(Y$3&gt;=$C162,IF(Y$3&lt;=$C162+$D162-1,VLOOKUP((Y$3-$C162+1)/$D162,Profile!$B$2:$C$250,2)*($E162-$G161),0),0)),0),0)</f>
        <v>0</v>
      </c>
      <c r="AA162" s="148">
        <f>IF(AA$3&gt;=$C162,IF(AA$3&lt;=$C162+$D162-1,VLOOKUP((AA$3-$C162+1)/$D162,Profile!$B$2:$C$250,2)*($E162-$G161)-(IF(Z$3&gt;=$C162,IF(Z$3&lt;=$C162+$D162-1,VLOOKUP((Z$3-$C162+1)/$D162,Profile!$B$2:$C$250,2)*($E162-$G161),0),0)),0),0)</f>
        <v>0</v>
      </c>
      <c r="AB162" s="148">
        <f>IF(AB$3&gt;=$C162,IF(AB$3&lt;=$C162+$D162-1,VLOOKUP((AB$3-$C162+1)/$D162,Profile!$B$2:$C$250,2)*($E162-$G161)-(IF(AA$3&gt;=$C162,IF(AA$3&lt;=$C162+$D162-1,VLOOKUP((AA$3-$C162+1)/$D162,Profile!$B$2:$C$250,2)*($E162-$G161),0),0)),0),0)</f>
        <v>0</v>
      </c>
      <c r="AC162" s="148">
        <f>IF(AC$3&gt;=$C162,IF(AC$3&lt;=$C162+$D162-1,VLOOKUP((AC$3-$C162+1)/$D162,Profile!$B$2:$C$250,2)*($E162-$G161)-(IF(AB$3&gt;=$C162,IF(AB$3&lt;=$C162+$D162-1,VLOOKUP((AB$3-$C162+1)/$D162,Profile!$B$2:$C$250,2)*($E162-$G161),0),0)),0),0)</f>
        <v>0</v>
      </c>
      <c r="AD162" s="148">
        <f>IF(AD$3&gt;=$C162,IF(AD$3&lt;=$C162+$D162-1,VLOOKUP((AD$3-$C162+1)/$D162,Profile!$B$2:$C$250,2)*($E162-$G161)-(IF(AC$3&gt;=$C162,IF(AC$3&lt;=$C162+$D162-1,VLOOKUP((AC$3-$C162+1)/$D162,Profile!$B$2:$C$250,2)*($E162-$G161),0),0)),0),0)</f>
        <v>0</v>
      </c>
      <c r="AE162" s="148">
        <f>IF(AE$3&gt;=$C162,IF(AE$3&lt;=$C162+$D162-1,VLOOKUP((AE$3-$C162+1)/$D162,Profile!$B$2:$C$250,2)*($E162-$G161)-(IF(AD$3&gt;=$C162,IF(AD$3&lt;=$C162+$D162-1,VLOOKUP((AD$3-$C162+1)/$D162,Profile!$B$2:$C$250,2)*($E162-$G161),0),0)),0),0)</f>
        <v>0</v>
      </c>
      <c r="AF162" s="148">
        <f>IF(AF$3&gt;=$C162,IF(AF$3&lt;=$C162+$D162-1,VLOOKUP((AF$3-$C162+1)/$D162,Profile!$B$2:$C$250,2)*($E162-$G161)-(IF(AE$3&gt;=$C162,IF(AE$3&lt;=$C162+$D162-1,VLOOKUP((AE$3-$C162+1)/$D162,Profile!$B$2:$C$250,2)*($E162-$G161),0),0)),0),0)</f>
        <v>0</v>
      </c>
      <c r="AG162" s="148">
        <f>IF(AG$3&gt;=$C162,IF(AG$3&lt;=$C162+$D162-1,VLOOKUP((AG$3-$C162+1)/$D162,Profile!$B$2:$C$250,2)*($E162-$G161)-(IF(AF$3&gt;=$C162,IF(AF$3&lt;=$C162+$D162-1,VLOOKUP((AF$3-$C162+1)/$D162,Profile!$B$2:$C$250,2)*($E162-$G161),0),0)),0),0)</f>
        <v>0</v>
      </c>
      <c r="AH162" s="148">
        <f>IF(AH$3&gt;=$C162,IF(AH$3&lt;=$C162+$D162-1,VLOOKUP((AH$3-$C162+1)/$D162,Profile!$B$2:$C$250,2)*($E162-$G161)-(IF(AG$3&gt;=$C162,IF(AG$3&lt;=$C162+$D162-1,VLOOKUP((AG$3-$C162+1)/$D162,Profile!$B$2:$C$250,2)*($E162-$G161),0),0)),0),0)</f>
        <v>0</v>
      </c>
      <c r="AI162" s="148">
        <f>IF(AI$3&gt;=$C162,IF(AI$3&lt;=$C162+$D162-1,VLOOKUP((AI$3-$C162+1)/$D162,Profile!$B$2:$C$250,2)*($E162-$G161)-(IF(AH$3&gt;=$C162,IF(AH$3&lt;=$C162+$D162-1,VLOOKUP((AH$3-$C162+1)/$D162,Profile!$B$2:$C$250,2)*($E162-$G161),0),0)),0),0)</f>
        <v>0</v>
      </c>
      <c r="AJ162" s="148">
        <f>IF(AJ$3&gt;=$C162,IF(AJ$3&lt;=$C162+$D162-1,VLOOKUP((AJ$3-$C162+1)/$D162,Profile!$B$2:$C$250,2)*($E162-$G161)-(IF(AI$3&gt;=$C162,IF(AI$3&lt;=$C162+$D162-1,VLOOKUP((AI$3-$C162+1)/$D162,Profile!$B$2:$C$250,2)*($E162-$G161),0),0)),0),0)</f>
        <v>0</v>
      </c>
      <c r="AK162" s="148">
        <f>IF(AK$3&gt;=$C162,IF(AK$3&lt;=$C162+$D162-1,VLOOKUP((AK$3-$C162+1)/$D162,Profile!$B$2:$C$250,2)*($E162-$G161)-(IF(AJ$3&gt;=$C162,IF(AJ$3&lt;=$C162+$D162-1,VLOOKUP((AJ$3-$C162+1)/$D162,Profile!$B$2:$C$250,2)*($E162-$G161),0),0)),0),0)</f>
        <v>0</v>
      </c>
      <c r="AL162" s="148">
        <f>IF(AL$3&gt;=$C162,IF(AL$3&lt;=$C162+$D162-1,VLOOKUP((AL$3-$C162+1)/$D162,Profile!$B$2:$C$250,2)*($E162-$G161)-(IF(AK$3&gt;=$C162,IF(AK$3&lt;=$C162+$D162-1,VLOOKUP((AK$3-$C162+1)/$D162,Profile!$B$2:$C$250,2)*($E162-$G161),0),0)),0),0)</f>
        <v>0</v>
      </c>
      <c r="AM162" s="148">
        <f>IF(AM$3&gt;=$C162,IF(AM$3&lt;=$C162+$D162-1,VLOOKUP((AM$3-$C162+1)/$D162,Profile!$B$2:$C$250,2)*($E162-$G161)-(IF(AL$3&gt;=$C162,IF(AL$3&lt;=$C162+$D162-1,VLOOKUP((AL$3-$C162+1)/$D162,Profile!$B$2:$C$250,2)*($E162-$G161),0),0)),0),0)</f>
        <v>0</v>
      </c>
      <c r="AN162" s="148">
        <f>IF(AN$3&gt;=$C162,IF(AN$3&lt;=$C162+$D162-1,VLOOKUP((AN$3-$C162+1)/$D162,Profile!$B$2:$C$250,2)*($E162-$G161)-(IF(AM$3&gt;=$C162,IF(AM$3&lt;=$C162+$D162-1,VLOOKUP((AM$3-$C162+1)/$D162,Profile!$B$2:$C$250,2)*($E162-$G161),0),0)),0),0)</f>
        <v>0</v>
      </c>
      <c r="AO162" s="148">
        <f>IF(AO$3&gt;=$C162,IF(AO$3&lt;=$C162+$D162-1,VLOOKUP((AO$3-$C162+1)/$D162,Profile!$B$2:$C$250,2)*($E162-$G161)-(IF(AN$3&gt;=$C162,IF(AN$3&lt;=$C162+$D162-1,VLOOKUP((AN$3-$C162+1)/$D162,Profile!$B$2:$C$250,2)*($E162-$G161),0),0)),0),0)</f>
        <v>0</v>
      </c>
      <c r="AP162" s="148">
        <f>IF(AP$3&gt;=$C162,IF(AP$3&lt;=$C162+$D162-1,VLOOKUP((AP$3-$C162+1)/$D162,Profile!$B$2:$C$250,2)*($E162-$G161)-(IF(AO$3&gt;=$C162,IF(AO$3&lt;=$C162+$D162-1,VLOOKUP((AO$3-$C162+1)/$D162,Profile!$B$2:$C$250,2)*($E162-$G161),0),0)),0),0)</f>
        <v>0</v>
      </c>
      <c r="AQ162" s="148">
        <f>IF(AQ$3&gt;=$C162,IF(AQ$3&lt;=$C162+$D162-1,VLOOKUP((AQ$3-$C162+1)/$D162,Profile!$B$2:$C$250,2)*($E162-$G161)-(IF(AP$3&gt;=$C162,IF(AP$3&lt;=$C162+$D162-1,VLOOKUP((AP$3-$C162+1)/$D162,Profile!$B$2:$C$250,2)*($E162-$G161),0),0)),0),0)</f>
        <v>0</v>
      </c>
      <c r="AR162" s="148">
        <f>IF(AR$3&gt;=$C162,IF(AR$3&lt;=$C162+$D162-1,VLOOKUP((AR$3-$C162+1)/$D162,Profile!$B$2:$C$250,2)*($E162-$G161)-(IF(AQ$3&gt;=$C162,IF(AQ$3&lt;=$C162+$D162-1,VLOOKUP((AQ$3-$C162+1)/$D162,Profile!$B$2:$C$250,2)*($E162-$G161),0),0)),0),0)</f>
        <v>0</v>
      </c>
      <c r="AS162" s="148">
        <f>IF(AS$3&gt;=$C162,IF(AS$3&lt;=$C162+$D162-1,VLOOKUP((AS$3-$C162+1)/$D162,Profile!$B$2:$C$250,2)*($E162-$G161)-(IF(AR$3&gt;=$C162,IF(AR$3&lt;=$C162+$D162-1,VLOOKUP((AR$3-$C162+1)/$D162,Profile!$B$2:$C$250,2)*($E162-$G161),0),0)),0),0)</f>
        <v>0</v>
      </c>
      <c r="AT162" s="148">
        <f>IF(AT$3&gt;=$C162,IF(AT$3&lt;=$C162+$D162-1,VLOOKUP((AT$3-$C162+1)/$D162,Profile!$B$2:$C$250,2)*($E162-$G161)-(IF(AS$3&gt;=$C162,IF(AS$3&lt;=$C162+$D162-1,VLOOKUP((AS$3-$C162+1)/$D162,Profile!$B$2:$C$250,2)*($E162-$G161),0),0)),0),0)</f>
        <v>0</v>
      </c>
      <c r="AU162" s="148">
        <f>IF(AU$3&gt;=$C162,IF(AU$3&lt;=$C162+$D162-1,VLOOKUP((AU$3-$C162+1)/$D162,Profile!$B$2:$C$250,2)*($E162-$G161)-(IF(AT$3&gt;=$C162,IF(AT$3&lt;=$C162+$D162-1,VLOOKUP((AT$3-$C162+1)/$D162,Profile!$B$2:$C$250,2)*($E162-$G161),0),0)),0),0)</f>
        <v>0</v>
      </c>
      <c r="AV162" s="148">
        <f>IF(AV$3&gt;=$C162,IF(AV$3&lt;=$C162+$D162-1,VLOOKUP((AV$3-$C162+1)/$D162,Profile!$B$2:$C$250,2)*($E162-$G161)-(IF(AU$3&gt;=$C162,IF(AU$3&lt;=$C162+$D162-1,VLOOKUP((AU$3-$C162+1)/$D162,Profile!$B$2:$C$250,2)*($E162-$G161),0),0)),0),0)</f>
        <v>0</v>
      </c>
      <c r="AW162" s="148">
        <f>IF(AW$3&gt;=$C162,IF(AW$3&lt;=$C162+$D162-1,VLOOKUP((AW$3-$C162+1)/$D162,Profile!$B$2:$C$250,2)*($E162-$G161)-(IF(AV$3&gt;=$C162,IF(AV$3&lt;=$C162+$D162-1,VLOOKUP((AV$3-$C162+1)/$D162,Profile!$B$2:$C$250,2)*($E162-$G161),0),0)),0),0)</f>
        <v>0</v>
      </c>
      <c r="AX162" s="148">
        <f>IF(AX$3&gt;=$C162,IF(AX$3&lt;=$C162+$D162-1,VLOOKUP((AX$3-$C162+1)/$D162,Profile!$B$2:$C$250,2)*($E162-$G161)-(IF(AW$3&gt;=$C162,IF(AW$3&lt;=$C162+$D162-1,VLOOKUP((AW$3-$C162+1)/$D162,Profile!$B$2:$C$250,2)*($E162-$G161),0),0)),0),0)</f>
        <v>0</v>
      </c>
      <c r="AY162" s="148">
        <f>IF(AY$3&gt;=$C162,IF(AY$3&lt;=$C162+$D162-1,VLOOKUP((AY$3-$C162+1)/$D162,Profile!$B$2:$C$250,2)*($E162-$G161)-(IF(AX$3&gt;=$C162,IF(AX$3&lt;=$C162+$D162-1,VLOOKUP((AX$3-$C162+1)/$D162,Profile!$B$2:$C$250,2)*($E162-$G161),0),0)),0),0)</f>
        <v>0</v>
      </c>
      <c r="AZ162" s="148">
        <f>IF(AZ$3&gt;=$C162,IF(AZ$3&lt;=$C162+$D162-1,VLOOKUP((AZ$3-$C162+1)/$D162,Profile!$B$2:$C$250,2)*($E162-$G161)-(IF(AY$3&gt;=$C162,IF(AY$3&lt;=$C162+$D162-1,VLOOKUP((AY$3-$C162+1)/$D162,Profile!$B$2:$C$250,2)*($E162-$G161),0),0)),0),0)</f>
        <v>0</v>
      </c>
      <c r="BA162" s="148">
        <f>IF(BA$3&gt;=$C162,IF(BA$3&lt;=$C162+$D162-1,VLOOKUP((BA$3-$C162+1)/$D162,Profile!$B$2:$C$250,2)*($E162-$G161)-(IF(AZ$3&gt;=$C162,IF(AZ$3&lt;=$C162+$D162-1,VLOOKUP((AZ$3-$C162+1)/$D162,Profile!$B$2:$C$250,2)*($E162-$G161),0),0)),0),0)</f>
        <v>0</v>
      </c>
      <c r="BB162" s="148">
        <f>IF(BB$3&gt;=$C162,IF(BB$3&lt;=$C162+$D162-1,VLOOKUP((BB$3-$C162+1)/$D162,Profile!$B$2:$C$250,2)*($E162-$G161)-(IF(BA$3&gt;=$C162,IF(BA$3&lt;=$C162+$D162-1,VLOOKUP((BA$3-$C162+1)/$D162,Profile!$B$2:$C$250,2)*($E162-$G161),0),0)),0),0)</f>
        <v>0</v>
      </c>
      <c r="BC162" s="148">
        <f>IF(BC$3&gt;=$C162,IF(BC$3&lt;=$C162+$D162-1,VLOOKUP((BC$3-$C162+1)/$D162,Profile!$B$2:$C$250,2)*($E162-$G161)-(IF(BB$3&gt;=$C162,IF(BB$3&lt;=$C162+$D162-1,VLOOKUP((BB$3-$C162+1)/$D162,Profile!$B$2:$C$250,2)*($E162-$G161),0),0)),0),0)</f>
        <v>0</v>
      </c>
      <c r="BD162" s="148">
        <f>IF(BD$3&gt;=$C162,IF(BD$3&lt;=$C162+$D162-1,VLOOKUP((BD$3-$C162+1)/$D162,Profile!$B$2:$C$250,2)*($E162-$G161)-(IF(BC$3&gt;=$C162,IF(BC$3&lt;=$C162+$D162-1,VLOOKUP((BC$3-$C162+1)/$D162,Profile!$B$2:$C$250,2)*($E162-$G161),0),0)),0),0)</f>
        <v>0</v>
      </c>
      <c r="BE162" s="148">
        <f>IF(BE$3&gt;=$C162,IF(BE$3&lt;=$C162+$D162-1,VLOOKUP((BE$3-$C162+1)/$D162,Profile!$B$2:$C$250,2)*($E162-$G161)-(IF(BD$3&gt;=$C162,IF(BD$3&lt;=$C162+$D162-1,VLOOKUP((BD$3-$C162+1)/$D162,Profile!$B$2:$C$250,2)*($E162-$G161),0),0)),0),0)</f>
        <v>0</v>
      </c>
      <c r="BF162" s="148">
        <f>IF(BF$3&gt;=$C162,IF(BF$3&lt;=$C162+$D162-1,VLOOKUP((BF$3-$C162+1)/$D162,Profile!$B$2:$C$250,2)*($E162-$G161)-(IF(BE$3&gt;=$C162,IF(BE$3&lt;=$C162+$D162-1,VLOOKUP((BE$3-$C162+1)/$D162,Profile!$B$2:$C$250,2)*($E162-$G161),0),0)),0),0)</f>
        <v>0</v>
      </c>
      <c r="BG162" s="148">
        <f>IF(BG$3&gt;=$C162,IF(BG$3&lt;=$C162+$D162-1,VLOOKUP((BG$3-$C162+1)/$D162,Profile!$B$2:$C$250,2)*($E162-$G161)-(IF(BF$3&gt;=$C162,IF(BF$3&lt;=$C162+$D162-1,VLOOKUP((BF$3-$C162+1)/$D162,Profile!$B$2:$C$250,2)*($E162-$G161),0),0)),0),0)</f>
        <v>0</v>
      </c>
      <c r="BH162" s="148">
        <f>IF(BH$3&gt;=$C162,IF(BH$3&lt;=$C162+$D162-1,VLOOKUP((BH$3-$C162+1)/$D162,Profile!$B$2:$C$250,2)*($E162-$G161)-(IF(BG$3&gt;=$C162,IF(BG$3&lt;=$C162+$D162-1,VLOOKUP((BG$3-$C162+1)/$D162,Profile!$B$2:$C$250,2)*($E162-$G161),0),0)),0),0)</f>
        <v>0</v>
      </c>
      <c r="BI162" s="148">
        <f>IF(BI$3&gt;=$C162,IF(BI$3&lt;=$C162+$D162-1,VLOOKUP((BI$3-$C162+1)/$D162,Profile!$B$2:$C$250,2)*($E162-$G161)-(IF(BH$3&gt;=$C162,IF(BH$3&lt;=$C162+$D162-1,VLOOKUP((BH$3-$C162+1)/$D162,Profile!$B$2:$C$250,2)*($E162-$G161),0),0)),0),0)</f>
        <v>0</v>
      </c>
      <c r="BJ162" s="148">
        <f>IF(BJ$3&gt;=$C162,IF(BJ$3&lt;=$C162+$D162-1,VLOOKUP((BJ$3-$C162+1)/$D162,Profile!$B$2:$C$250,2)*($E162-$G161)-(IF(BI$3&gt;=$C162,IF(BI$3&lt;=$C162+$D162-1,VLOOKUP((BI$3-$C162+1)/$D162,Profile!$B$2:$C$250,2)*($E162-$G161),0),0)),0),0)</f>
        <v>0</v>
      </c>
      <c r="BK162" s="148">
        <f>IF(BK$3&gt;=$C162,IF(BK$3&lt;=$C162+$D162-1,VLOOKUP((BK$3-$C162+1)/$D162,Profile!$B$2:$C$250,2)*($E162-$G161)-(IF(BJ$3&gt;=$C162,IF(BJ$3&lt;=$C162+$D162-1,VLOOKUP((BJ$3-$C162+1)/$D162,Profile!$B$2:$C$250,2)*($E162-$G161),0),0)),0),0)</f>
        <v>0</v>
      </c>
      <c r="BL162" s="148">
        <f>IF(BL$3&gt;=$C162,IF(BL$3&lt;=$C162+$D162-1,VLOOKUP((BL$3-$C162+1)/$D162,Profile!$B$2:$C$250,2)*($E162-$G161)-(IF(BK$3&gt;=$C162,IF(BK$3&lt;=$C162+$D162-1,VLOOKUP((BK$3-$C162+1)/$D162,Profile!$B$2:$C$250,2)*($E162-$G161),0),0)),0),0)</f>
        <v>0</v>
      </c>
      <c r="BM162" s="148">
        <f>IF(BM$3&gt;=$C162,IF(BM$3&lt;=$C162+$D162-1,VLOOKUP((BM$3-$C162+1)/$D162,Profile!$B$2:$C$250,2)*($E162-$G161)-(IF(BL$3&gt;=$C162,IF(BL$3&lt;=$C162+$D162-1,VLOOKUP((BL$3-$C162+1)/$D162,Profile!$B$2:$C$250,2)*($E162-$G161),0),0)),0),0)</f>
        <v>0</v>
      </c>
      <c r="BN162" s="148">
        <f>IF(BN$3&gt;=$C162,IF(BN$3&lt;=$C162+$D162-1,VLOOKUP((BN$3-$C162+1)/$D162,Profile!$B$2:$C$250,2)*($E162-$G161)-(IF(BM$3&gt;=$C162,IF(BM$3&lt;=$C162+$D162-1,VLOOKUP((BM$3-$C162+1)/$D162,Profile!$B$2:$C$250,2)*($E162-$G161),0),0)),0),0)</f>
        <v>0</v>
      </c>
      <c r="BO162" s="148">
        <f>IF(BO$3&gt;=$C162,IF(BO$3&lt;=$C162+$D162-1,VLOOKUP((BO$3-$C162+1)/$D162,Profile!$B$2:$C$250,2)*($E162-$G161)-(IF(BN$3&gt;=$C162,IF(BN$3&lt;=$C162+$D162-1,VLOOKUP((BN$3-$C162+1)/$D162,Profile!$B$2:$C$250,2)*($E162-$G161),0),0)),0),0)</f>
        <v>0</v>
      </c>
      <c r="BP162" s="148">
        <f>IF(BP$3&gt;=$C162,IF(BP$3&lt;=$C162+$D162-1,VLOOKUP((BP$3-$C162+1)/$D162,Profile!$B$2:$C$250,2)*($E162-$G161)-(IF(BO$3&gt;=$C162,IF(BO$3&lt;=$C162+$D162-1,VLOOKUP((BO$3-$C162+1)/$D162,Profile!$B$2:$C$250,2)*($E162-$G161),0),0)),0),0)</f>
        <v>0</v>
      </c>
      <c r="BQ162" s="148">
        <f>IF(BQ$3&gt;=$C162,IF(BQ$3&lt;=$C162+$D162-1,VLOOKUP((BQ$3-$C162+1)/$D162,Profile!$B$2:$C$250,2)*($E162-$G161)-(IF(BP$3&gt;=$C162,IF(BP$3&lt;=$C162+$D162-1,VLOOKUP((BP$3-$C162+1)/$D162,Profile!$B$2:$C$250,2)*($E162-$G161),0),0)),0),0)</f>
        <v>0</v>
      </c>
      <c r="BR162" s="148">
        <f>IF(BR$3&gt;=$C162,IF(BR$3&lt;=$C162+$D162-1,VLOOKUP((BR$3-$C162+1)/$D162,Profile!$B$2:$C$250,2)*($E162-$G161)-(IF(BQ$3&gt;=$C162,IF(BQ$3&lt;=$C162+$D162-1,VLOOKUP((BQ$3-$C162+1)/$D162,Profile!$B$2:$C$250,2)*($E162-$G161),0),0)),0),0)</f>
        <v>0</v>
      </c>
      <c r="BS162" s="148">
        <f>IF(BS$3&gt;=$C162,IF(BS$3&lt;=$C162+$D162-1,VLOOKUP((BS$3-$C162+1)/$D162,Profile!$B$2:$C$250,2)*($E162-$G161)-(IF(BR$3&gt;=$C162,IF(BR$3&lt;=$C162+$D162-1,VLOOKUP((BR$3-$C162+1)/$D162,Profile!$B$2:$C$250,2)*($E162-$G161),0),0)),0),0)</f>
        <v>0</v>
      </c>
      <c r="BT162" s="148">
        <f>IF(BT$3&gt;=$C162,IF(BT$3&lt;=$C162+$D162-1,VLOOKUP((BT$3-$C162+1)/$D162,Profile!$B$2:$C$250,2)*($E162-$G161)-(IF(BS$3&gt;=$C162,IF(BS$3&lt;=$C162+$D162-1,VLOOKUP((BS$3-$C162+1)/$D162,Profile!$B$2:$C$250,2)*($E162-$G161),0),0)),0),0)</f>
        <v>0</v>
      </c>
    </row>
    <row r="163" spans="1:72" ht="10.15" customHeight="1">
      <c r="A163" s="131"/>
      <c r="B163" s="154"/>
      <c r="C163" s="131"/>
      <c r="D163" s="153"/>
      <c r="E163" s="149"/>
      <c r="F163" s="142" t="s">
        <v>31</v>
      </c>
      <c r="G163" s="148">
        <f>SUM(H163:GA163)</f>
        <v>0</v>
      </c>
      <c r="H163" s="148">
        <f t="shared" ref="H163:AM163" si="126">+H161+H162</f>
        <v>0</v>
      </c>
      <c r="I163" s="148">
        <f t="shared" si="126"/>
        <v>0</v>
      </c>
      <c r="J163" s="148">
        <f t="shared" si="126"/>
        <v>0</v>
      </c>
      <c r="K163" s="148">
        <f t="shared" si="126"/>
        <v>0</v>
      </c>
      <c r="L163" s="148">
        <f t="shared" si="126"/>
        <v>0</v>
      </c>
      <c r="M163" s="148">
        <f t="shared" si="126"/>
        <v>0</v>
      </c>
      <c r="N163" s="148">
        <f t="shared" si="126"/>
        <v>0</v>
      </c>
      <c r="O163" s="148">
        <f t="shared" si="126"/>
        <v>0</v>
      </c>
      <c r="P163" s="148">
        <f t="shared" si="126"/>
        <v>0</v>
      </c>
      <c r="Q163" s="148">
        <f t="shared" si="126"/>
        <v>0</v>
      </c>
      <c r="R163" s="148">
        <f t="shared" si="126"/>
        <v>0</v>
      </c>
      <c r="S163" s="148">
        <f t="shared" si="126"/>
        <v>0</v>
      </c>
      <c r="T163" s="148">
        <f t="shared" si="126"/>
        <v>0</v>
      </c>
      <c r="U163" s="148">
        <f t="shared" si="126"/>
        <v>0</v>
      </c>
      <c r="V163" s="148">
        <f t="shared" si="126"/>
        <v>0</v>
      </c>
      <c r="W163" s="148">
        <f t="shared" si="126"/>
        <v>0</v>
      </c>
      <c r="X163" s="148">
        <f t="shared" si="126"/>
        <v>0</v>
      </c>
      <c r="Y163" s="148">
        <f t="shared" si="126"/>
        <v>0</v>
      </c>
      <c r="Z163" s="148">
        <f t="shared" si="126"/>
        <v>0</v>
      </c>
      <c r="AA163" s="148">
        <f t="shared" si="126"/>
        <v>0</v>
      </c>
      <c r="AB163" s="148">
        <f t="shared" si="126"/>
        <v>0</v>
      </c>
      <c r="AC163" s="148">
        <f t="shared" si="126"/>
        <v>0</v>
      </c>
      <c r="AD163" s="148">
        <f t="shared" si="126"/>
        <v>0</v>
      </c>
      <c r="AE163" s="148">
        <f t="shared" si="126"/>
        <v>0</v>
      </c>
      <c r="AF163" s="148">
        <f t="shared" si="126"/>
        <v>0</v>
      </c>
      <c r="AG163" s="148">
        <f t="shared" si="126"/>
        <v>0</v>
      </c>
      <c r="AH163" s="148">
        <f t="shared" si="126"/>
        <v>0</v>
      </c>
      <c r="AI163" s="148">
        <f t="shared" si="126"/>
        <v>0</v>
      </c>
      <c r="AJ163" s="148">
        <f t="shared" si="126"/>
        <v>0</v>
      </c>
      <c r="AK163" s="148">
        <f t="shared" si="126"/>
        <v>0</v>
      </c>
      <c r="AL163" s="148">
        <f t="shared" si="126"/>
        <v>0</v>
      </c>
      <c r="AM163" s="148">
        <f t="shared" si="126"/>
        <v>0</v>
      </c>
      <c r="AN163" s="148">
        <f t="shared" ref="AN163:BS163" si="127">+AN161+AN162</f>
        <v>0</v>
      </c>
      <c r="AO163" s="148">
        <f t="shared" si="127"/>
        <v>0</v>
      </c>
      <c r="AP163" s="148">
        <f t="shared" si="127"/>
        <v>0</v>
      </c>
      <c r="AQ163" s="148">
        <f t="shared" si="127"/>
        <v>0</v>
      </c>
      <c r="AR163" s="148">
        <f t="shared" si="127"/>
        <v>0</v>
      </c>
      <c r="AS163" s="148">
        <f t="shared" si="127"/>
        <v>0</v>
      </c>
      <c r="AT163" s="148">
        <f t="shared" si="127"/>
        <v>0</v>
      </c>
      <c r="AU163" s="148">
        <f t="shared" si="127"/>
        <v>0</v>
      </c>
      <c r="AV163" s="148">
        <f t="shared" si="127"/>
        <v>0</v>
      </c>
      <c r="AW163" s="148">
        <f t="shared" si="127"/>
        <v>0</v>
      </c>
      <c r="AX163" s="148">
        <f t="shared" si="127"/>
        <v>0</v>
      </c>
      <c r="AY163" s="148">
        <f t="shared" si="127"/>
        <v>0</v>
      </c>
      <c r="AZ163" s="148">
        <f t="shared" si="127"/>
        <v>0</v>
      </c>
      <c r="BA163" s="148">
        <f t="shared" si="127"/>
        <v>0</v>
      </c>
      <c r="BB163" s="148">
        <f t="shared" si="127"/>
        <v>0</v>
      </c>
      <c r="BC163" s="148">
        <f t="shared" si="127"/>
        <v>0</v>
      </c>
      <c r="BD163" s="148">
        <f t="shared" si="127"/>
        <v>0</v>
      </c>
      <c r="BE163" s="148">
        <f t="shared" si="127"/>
        <v>0</v>
      </c>
      <c r="BF163" s="148">
        <f t="shared" si="127"/>
        <v>0</v>
      </c>
      <c r="BG163" s="148">
        <f t="shared" si="127"/>
        <v>0</v>
      </c>
      <c r="BH163" s="148">
        <f t="shared" si="127"/>
        <v>0</v>
      </c>
      <c r="BI163" s="148">
        <f t="shared" si="127"/>
        <v>0</v>
      </c>
      <c r="BJ163" s="148">
        <f t="shared" si="127"/>
        <v>0</v>
      </c>
      <c r="BK163" s="148">
        <f t="shared" si="127"/>
        <v>0</v>
      </c>
      <c r="BL163" s="148">
        <f t="shared" si="127"/>
        <v>0</v>
      </c>
      <c r="BM163" s="148">
        <f t="shared" si="127"/>
        <v>0</v>
      </c>
      <c r="BN163" s="148">
        <f t="shared" si="127"/>
        <v>0</v>
      </c>
      <c r="BO163" s="148">
        <f t="shared" si="127"/>
        <v>0</v>
      </c>
      <c r="BP163" s="148">
        <f t="shared" si="127"/>
        <v>0</v>
      </c>
      <c r="BQ163" s="148">
        <f t="shared" si="127"/>
        <v>0</v>
      </c>
      <c r="BR163" s="148">
        <f t="shared" si="127"/>
        <v>0</v>
      </c>
      <c r="BS163" s="148">
        <f t="shared" si="127"/>
        <v>0</v>
      </c>
      <c r="BT163" s="148">
        <f>+BT161+BT162</f>
        <v>0</v>
      </c>
    </row>
    <row r="164" spans="1:72" ht="10.15" customHeight="1">
      <c r="A164" s="131"/>
      <c r="B164" s="154"/>
      <c r="C164" s="131"/>
      <c r="D164" s="149"/>
      <c r="F164" s="142" t="s">
        <v>36</v>
      </c>
      <c r="G164" s="148"/>
      <c r="H164" s="148">
        <f>+H163</f>
        <v>0</v>
      </c>
      <c r="I164" s="148">
        <f t="shared" ref="I164:AN164" si="128">+I163+H164</f>
        <v>0</v>
      </c>
      <c r="J164" s="148">
        <f t="shared" si="128"/>
        <v>0</v>
      </c>
      <c r="K164" s="148">
        <f t="shared" si="128"/>
        <v>0</v>
      </c>
      <c r="L164" s="148">
        <f t="shared" si="128"/>
        <v>0</v>
      </c>
      <c r="M164" s="148">
        <f t="shared" si="128"/>
        <v>0</v>
      </c>
      <c r="N164" s="148">
        <f t="shared" si="128"/>
        <v>0</v>
      </c>
      <c r="O164" s="148">
        <f t="shared" si="128"/>
        <v>0</v>
      </c>
      <c r="P164" s="148">
        <f t="shared" si="128"/>
        <v>0</v>
      </c>
      <c r="Q164" s="148">
        <f t="shared" si="128"/>
        <v>0</v>
      </c>
      <c r="R164" s="148">
        <f t="shared" si="128"/>
        <v>0</v>
      </c>
      <c r="S164" s="148">
        <f t="shared" si="128"/>
        <v>0</v>
      </c>
      <c r="T164" s="148">
        <f t="shared" si="128"/>
        <v>0</v>
      </c>
      <c r="U164" s="148">
        <f t="shared" si="128"/>
        <v>0</v>
      </c>
      <c r="V164" s="148">
        <f t="shared" si="128"/>
        <v>0</v>
      </c>
      <c r="W164" s="148">
        <f t="shared" si="128"/>
        <v>0</v>
      </c>
      <c r="X164" s="148">
        <f t="shared" si="128"/>
        <v>0</v>
      </c>
      <c r="Y164" s="148">
        <f t="shared" si="128"/>
        <v>0</v>
      </c>
      <c r="Z164" s="148">
        <f t="shared" si="128"/>
        <v>0</v>
      </c>
      <c r="AA164" s="148">
        <f t="shared" si="128"/>
        <v>0</v>
      </c>
      <c r="AB164" s="148">
        <f t="shared" si="128"/>
        <v>0</v>
      </c>
      <c r="AC164" s="148">
        <f t="shared" si="128"/>
        <v>0</v>
      </c>
      <c r="AD164" s="148">
        <f t="shared" si="128"/>
        <v>0</v>
      </c>
      <c r="AE164" s="148">
        <f t="shared" si="128"/>
        <v>0</v>
      </c>
      <c r="AF164" s="148">
        <f t="shared" si="128"/>
        <v>0</v>
      </c>
      <c r="AG164" s="148">
        <f t="shared" si="128"/>
        <v>0</v>
      </c>
      <c r="AH164" s="148">
        <f t="shared" si="128"/>
        <v>0</v>
      </c>
      <c r="AI164" s="148">
        <f t="shared" si="128"/>
        <v>0</v>
      </c>
      <c r="AJ164" s="148">
        <f t="shared" si="128"/>
        <v>0</v>
      </c>
      <c r="AK164" s="148">
        <f t="shared" si="128"/>
        <v>0</v>
      </c>
      <c r="AL164" s="148">
        <f t="shared" si="128"/>
        <v>0</v>
      </c>
      <c r="AM164" s="148">
        <f t="shared" si="128"/>
        <v>0</v>
      </c>
      <c r="AN164" s="148">
        <f t="shared" si="128"/>
        <v>0</v>
      </c>
      <c r="AO164" s="148">
        <f t="shared" ref="AO164:BT164" si="129">+AO163+AN164</f>
        <v>0</v>
      </c>
      <c r="AP164" s="148">
        <f t="shared" si="129"/>
        <v>0</v>
      </c>
      <c r="AQ164" s="148">
        <f t="shared" si="129"/>
        <v>0</v>
      </c>
      <c r="AR164" s="148">
        <f t="shared" si="129"/>
        <v>0</v>
      </c>
      <c r="AS164" s="148">
        <f t="shared" si="129"/>
        <v>0</v>
      </c>
      <c r="AT164" s="148">
        <f t="shared" si="129"/>
        <v>0</v>
      </c>
      <c r="AU164" s="148">
        <f t="shared" si="129"/>
        <v>0</v>
      </c>
      <c r="AV164" s="148">
        <f t="shared" si="129"/>
        <v>0</v>
      </c>
      <c r="AW164" s="148">
        <f t="shared" si="129"/>
        <v>0</v>
      </c>
      <c r="AX164" s="148">
        <f t="shared" si="129"/>
        <v>0</v>
      </c>
      <c r="AY164" s="148">
        <f t="shared" si="129"/>
        <v>0</v>
      </c>
      <c r="AZ164" s="148">
        <f t="shared" si="129"/>
        <v>0</v>
      </c>
      <c r="BA164" s="148">
        <f t="shared" si="129"/>
        <v>0</v>
      </c>
      <c r="BB164" s="148">
        <f t="shared" si="129"/>
        <v>0</v>
      </c>
      <c r="BC164" s="148">
        <f t="shared" si="129"/>
        <v>0</v>
      </c>
      <c r="BD164" s="148">
        <f t="shared" si="129"/>
        <v>0</v>
      </c>
      <c r="BE164" s="148">
        <f t="shared" si="129"/>
        <v>0</v>
      </c>
      <c r="BF164" s="148">
        <f t="shared" si="129"/>
        <v>0</v>
      </c>
      <c r="BG164" s="148">
        <f t="shared" si="129"/>
        <v>0</v>
      </c>
      <c r="BH164" s="148">
        <f t="shared" si="129"/>
        <v>0</v>
      </c>
      <c r="BI164" s="148">
        <f t="shared" si="129"/>
        <v>0</v>
      </c>
      <c r="BJ164" s="148">
        <f t="shared" si="129"/>
        <v>0</v>
      </c>
      <c r="BK164" s="148">
        <f t="shared" si="129"/>
        <v>0</v>
      </c>
      <c r="BL164" s="148">
        <f t="shared" si="129"/>
        <v>0</v>
      </c>
      <c r="BM164" s="148">
        <f t="shared" si="129"/>
        <v>0</v>
      </c>
      <c r="BN164" s="148">
        <f t="shared" si="129"/>
        <v>0</v>
      </c>
      <c r="BO164" s="148">
        <f t="shared" si="129"/>
        <v>0</v>
      </c>
      <c r="BP164" s="148">
        <f t="shared" si="129"/>
        <v>0</v>
      </c>
      <c r="BQ164" s="148">
        <f t="shared" si="129"/>
        <v>0</v>
      </c>
      <c r="BR164" s="148">
        <f t="shared" si="129"/>
        <v>0</v>
      </c>
      <c r="BS164" s="148">
        <f t="shared" si="129"/>
        <v>0</v>
      </c>
      <c r="BT164" s="148">
        <f t="shared" si="129"/>
        <v>0</v>
      </c>
    </row>
    <row r="165" spans="1:72" ht="1.9" customHeight="1">
      <c r="A165" s="131"/>
      <c r="B165" s="154"/>
      <c r="C165" s="131"/>
      <c r="E165" s="149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</row>
    <row r="166" spans="1:72" ht="10.15" customHeight="1">
      <c r="A166" s="131">
        <v>33</v>
      </c>
      <c r="B166" s="155" t="s">
        <v>67</v>
      </c>
      <c r="C166" s="131"/>
      <c r="E166" s="149"/>
      <c r="F166" s="156" t="s">
        <v>34</v>
      </c>
      <c r="G166" s="148">
        <f>SUM(H166:GA166)</f>
        <v>0</v>
      </c>
      <c r="H166" s="157"/>
      <c r="I166" s="157"/>
      <c r="J166" s="157"/>
      <c r="K166" s="157"/>
      <c r="L166" s="157">
        <v>0</v>
      </c>
      <c r="M166" s="157"/>
      <c r="N166" s="157">
        <v>0</v>
      </c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>
        <v>0</v>
      </c>
      <c r="AH166" s="157">
        <v>0</v>
      </c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</row>
    <row r="167" spans="1:72" ht="10.15" customHeight="1">
      <c r="A167" s="131"/>
      <c r="B167" s="154"/>
      <c r="C167" s="150"/>
      <c r="D167" s="151"/>
      <c r="E167" s="152"/>
      <c r="F167" s="142" t="s">
        <v>35</v>
      </c>
      <c r="G167" s="148">
        <f>SUM(H167:GA167)</f>
        <v>0</v>
      </c>
      <c r="H167" s="148">
        <f>IF(H$3&gt;=$C167,IF(H$3&lt;=$C167+$D167-1,VLOOKUP((H$3-$C167+1)/$D167,Profile!$B$2:$C$250,2)*($E167-$G166)-(IF(G$3&gt;=$C167,IF(G$3&lt;=$C167+$D167-1,VLOOKUP((G$3-$C167+1)/$D167,Profile!$B$2:$C$250,2)*($E167-$G166),0),0)),0),0)</f>
        <v>0</v>
      </c>
      <c r="I167" s="148">
        <f>IF(I$3&gt;=$C167,IF(I$3&lt;=$C167+$D167-1,VLOOKUP((I$3-$C167+1)/$D167,Profile!$B$2:$C$250,2)*($E167-$G166)-(IF(H$3&gt;=$C167,IF(H$3&lt;=$C167+$D167-1,VLOOKUP((H$3-$C167+1)/$D167,Profile!$B$2:$C$250,2)*($E167-$G166),0),0)),0),0)</f>
        <v>0</v>
      </c>
      <c r="J167" s="148">
        <f>IF(J$3&gt;=$C167,IF(J$3&lt;=$C167+$D167-1,VLOOKUP((J$3-$C167+1)/$D167,Profile!$B$2:$C$250,2)*($E167-$G166)-(IF(I$3&gt;=$C167,IF(I$3&lt;=$C167+$D167-1,VLOOKUP((I$3-$C167+1)/$D167,Profile!$B$2:$C$250,2)*($E167-$G166),0),0)),0),0)</f>
        <v>0</v>
      </c>
      <c r="K167" s="148">
        <f>IF(K$3&gt;=$C167,IF(K$3&lt;=$C167+$D167-1,VLOOKUP((K$3-$C167+1)/$D167,Profile!$B$2:$C$250,2)*($E167-$G166)-(IF(J$3&gt;=$C167,IF(J$3&lt;=$C167+$D167-1,VLOOKUP((J$3-$C167+1)/$D167,Profile!$B$2:$C$250,2)*($E167-$G166),0),0)),0),0)</f>
        <v>0</v>
      </c>
      <c r="L167" s="148">
        <f>IF(L$3&gt;=$C167,IF(L$3&lt;=$C167+$D167-1,VLOOKUP((L$3-$C167+1)/$D167,Profile!$B$2:$C$250,2)*($E167-$G166)-(IF(K$3&gt;=$C167,IF(K$3&lt;=$C167+$D167-1,VLOOKUP((K$3-$C167+1)/$D167,Profile!$B$2:$C$250,2)*($E167-$G166),0),0)),0),0)</f>
        <v>0</v>
      </c>
      <c r="M167" s="148">
        <f>IF(M$3&gt;=$C167,IF(M$3&lt;=$C167+$D167-1,VLOOKUP((M$3-$C167+1)/$D167,Profile!$B$2:$C$250,2)*($E167-$G166)-(IF(L$3&gt;=$C167,IF(L$3&lt;=$C167+$D167-1,VLOOKUP((L$3-$C167+1)/$D167,Profile!$B$2:$C$250,2)*($E167-$G166),0),0)),0),0)</f>
        <v>0</v>
      </c>
      <c r="N167" s="148">
        <f>IF(N$3&gt;=$C167,IF(N$3&lt;=$C167+$D167-1,VLOOKUP((N$3-$C167+1)/$D167,Profile!$B$2:$C$250,2)*($E167-$G166)-(IF(M$3&gt;=$C167,IF(M$3&lt;=$C167+$D167-1,VLOOKUP((M$3-$C167+1)/$D167,Profile!$B$2:$C$250,2)*($E167-$G166),0),0)),0),0)</f>
        <v>0</v>
      </c>
      <c r="O167" s="148">
        <f>IF(O$3&gt;=$C167,IF(O$3&lt;=$C167+$D167-1,VLOOKUP((O$3-$C167+1)/$D167,Profile!$B$2:$C$250,2)*($E167-$G166)-(IF(N$3&gt;=$C167,IF(N$3&lt;=$C167+$D167-1,VLOOKUP((N$3-$C167+1)/$D167,Profile!$B$2:$C$250,2)*($E167-$G166),0),0)),0),0)</f>
        <v>0</v>
      </c>
      <c r="P167" s="148">
        <f>IF(P$3&gt;=$C167,IF(P$3&lt;=$C167+$D167-1,VLOOKUP((P$3-$C167+1)/$D167,Profile!$B$2:$C$250,2)*($E167-$G166)-(IF(O$3&gt;=$C167,IF(O$3&lt;=$C167+$D167-1,VLOOKUP((O$3-$C167+1)/$D167,Profile!$B$2:$C$250,2)*($E167-$G166),0),0)),0),0)</f>
        <v>0</v>
      </c>
      <c r="Q167" s="148">
        <f>IF(Q$3&gt;=$C167,IF(Q$3&lt;=$C167+$D167-1,VLOOKUP((Q$3-$C167+1)/$D167,Profile!$B$2:$C$250,2)*($E167-$G166)-(IF(P$3&gt;=$C167,IF(P$3&lt;=$C167+$D167-1,VLOOKUP((P$3-$C167+1)/$D167,Profile!$B$2:$C$250,2)*($E167-$G166),0),0)),0),0)</f>
        <v>0</v>
      </c>
      <c r="R167" s="148">
        <f>IF(R$3&gt;=$C167,IF(R$3&lt;=$C167+$D167-1,VLOOKUP((R$3-$C167+1)/$D167,Profile!$B$2:$C$250,2)*($E167-$G166)-(IF(Q$3&gt;=$C167,IF(Q$3&lt;=$C167+$D167-1,VLOOKUP((Q$3-$C167+1)/$D167,Profile!$B$2:$C$250,2)*($E167-$G166),0),0)),0),0)</f>
        <v>0</v>
      </c>
      <c r="S167" s="148">
        <f>IF(S$3&gt;=$C167,IF(S$3&lt;=$C167+$D167-1,VLOOKUP((S$3-$C167+1)/$D167,Profile!$B$2:$C$250,2)*($E167-$G166)-(IF(R$3&gt;=$C167,IF(R$3&lt;=$C167+$D167-1,VLOOKUP((R$3-$C167+1)/$D167,Profile!$B$2:$C$250,2)*($E167-$G166),0),0)),0),0)</f>
        <v>0</v>
      </c>
      <c r="T167" s="148">
        <f>IF(T$3&gt;=$C167,IF(T$3&lt;=$C167+$D167-1,VLOOKUP((T$3-$C167+1)/$D167,Profile!$B$2:$C$250,2)*($E167-$G166)-(IF(S$3&gt;=$C167,IF(S$3&lt;=$C167+$D167-1,VLOOKUP((S$3-$C167+1)/$D167,Profile!$B$2:$C$250,2)*($E167-$G166),0),0)),0),0)</f>
        <v>0</v>
      </c>
      <c r="U167" s="148">
        <f>IF(U$3&gt;=$C167,IF(U$3&lt;=$C167+$D167-1,VLOOKUP((U$3-$C167+1)/$D167,Profile!$B$2:$C$250,2)*($E167-$G166)-(IF(T$3&gt;=$C167,IF(T$3&lt;=$C167+$D167-1,VLOOKUP((T$3-$C167+1)/$D167,Profile!$B$2:$C$250,2)*($E167-$G166),0),0)),0),0)</f>
        <v>0</v>
      </c>
      <c r="V167" s="148">
        <f>IF(V$3&gt;=$C167,IF(V$3&lt;=$C167+$D167-1,VLOOKUP((V$3-$C167+1)/$D167,Profile!$B$2:$C$250,2)*($E167-$G166)-(IF(U$3&gt;=$C167,IF(U$3&lt;=$C167+$D167-1,VLOOKUP((U$3-$C167+1)/$D167,Profile!$B$2:$C$250,2)*($E167-$G166),0),0)),0),0)</f>
        <v>0</v>
      </c>
      <c r="W167" s="148">
        <f>IF(W$3&gt;=$C167,IF(W$3&lt;=$C167+$D167-1,VLOOKUP((W$3-$C167+1)/$D167,Profile!$B$2:$C$250,2)*($E167-$G166)-(IF(V$3&gt;=$C167,IF(V$3&lt;=$C167+$D167-1,VLOOKUP((V$3-$C167+1)/$D167,Profile!$B$2:$C$250,2)*($E167-$G166),0),0)),0),0)</f>
        <v>0</v>
      </c>
      <c r="X167" s="148">
        <f>IF(X$3&gt;=$C167,IF(X$3&lt;=$C167+$D167-1,VLOOKUP((X$3-$C167+1)/$D167,Profile!$B$2:$C$250,2)*($E167-$G166)-(IF(W$3&gt;=$C167,IF(W$3&lt;=$C167+$D167-1,VLOOKUP((W$3-$C167+1)/$D167,Profile!$B$2:$C$250,2)*($E167-$G166),0),0)),0),0)</f>
        <v>0</v>
      </c>
      <c r="Y167" s="148">
        <f>IF(Y$3&gt;=$C167,IF(Y$3&lt;=$C167+$D167-1,VLOOKUP((Y$3-$C167+1)/$D167,Profile!$B$2:$C$250,2)*($E167-$G166)-(IF(X$3&gt;=$C167,IF(X$3&lt;=$C167+$D167-1,VLOOKUP((X$3-$C167+1)/$D167,Profile!$B$2:$C$250,2)*($E167-$G166),0),0)),0),0)</f>
        <v>0</v>
      </c>
      <c r="Z167" s="148">
        <f>IF(Z$3&gt;=$C167,IF(Z$3&lt;=$C167+$D167-1,VLOOKUP((Z$3-$C167+1)/$D167,Profile!$B$2:$C$250,2)*($E167-$G166)-(IF(Y$3&gt;=$C167,IF(Y$3&lt;=$C167+$D167-1,VLOOKUP((Y$3-$C167+1)/$D167,Profile!$B$2:$C$250,2)*($E167-$G166),0),0)),0),0)</f>
        <v>0</v>
      </c>
      <c r="AA167" s="148">
        <f>IF(AA$3&gt;=$C167,IF(AA$3&lt;=$C167+$D167-1,VLOOKUP((AA$3-$C167+1)/$D167,Profile!$B$2:$C$250,2)*($E167-$G166)-(IF(Z$3&gt;=$C167,IF(Z$3&lt;=$C167+$D167-1,VLOOKUP((Z$3-$C167+1)/$D167,Profile!$B$2:$C$250,2)*($E167-$G166),0),0)),0),0)</f>
        <v>0</v>
      </c>
      <c r="AB167" s="148">
        <f>IF(AB$3&gt;=$C167,IF(AB$3&lt;=$C167+$D167-1,VLOOKUP((AB$3-$C167+1)/$D167,Profile!$B$2:$C$250,2)*($E167-$G166)-(IF(AA$3&gt;=$C167,IF(AA$3&lt;=$C167+$D167-1,VLOOKUP((AA$3-$C167+1)/$D167,Profile!$B$2:$C$250,2)*($E167-$G166),0),0)),0),0)</f>
        <v>0</v>
      </c>
      <c r="AC167" s="148">
        <f>IF(AC$3&gt;=$C167,IF(AC$3&lt;=$C167+$D167-1,VLOOKUP((AC$3-$C167+1)/$D167,Profile!$B$2:$C$250,2)*($E167-$G166)-(IF(AB$3&gt;=$C167,IF(AB$3&lt;=$C167+$D167-1,VLOOKUP((AB$3-$C167+1)/$D167,Profile!$B$2:$C$250,2)*($E167-$G166),0),0)),0),0)</f>
        <v>0</v>
      </c>
      <c r="AD167" s="148">
        <f>IF(AD$3&gt;=$C167,IF(AD$3&lt;=$C167+$D167-1,VLOOKUP((AD$3-$C167+1)/$D167,Profile!$B$2:$C$250,2)*($E167-$G166)-(IF(AC$3&gt;=$C167,IF(AC$3&lt;=$C167+$D167-1,VLOOKUP((AC$3-$C167+1)/$D167,Profile!$B$2:$C$250,2)*($E167-$G166),0),0)),0),0)</f>
        <v>0</v>
      </c>
      <c r="AE167" s="148">
        <f>IF(AE$3&gt;=$C167,IF(AE$3&lt;=$C167+$D167-1,VLOOKUP((AE$3-$C167+1)/$D167,Profile!$B$2:$C$250,2)*($E167-$G166)-(IF(AD$3&gt;=$C167,IF(AD$3&lt;=$C167+$D167-1,VLOOKUP((AD$3-$C167+1)/$D167,Profile!$B$2:$C$250,2)*($E167-$G166),0),0)),0),0)</f>
        <v>0</v>
      </c>
      <c r="AF167" s="148">
        <f>IF(AF$3&gt;=$C167,IF(AF$3&lt;=$C167+$D167-1,VLOOKUP((AF$3-$C167+1)/$D167,Profile!$B$2:$C$250,2)*($E167-$G166)-(IF(AE$3&gt;=$C167,IF(AE$3&lt;=$C167+$D167-1,VLOOKUP((AE$3-$C167+1)/$D167,Profile!$B$2:$C$250,2)*($E167-$G166),0),0)),0),0)</f>
        <v>0</v>
      </c>
      <c r="AG167" s="148">
        <f>IF(AG$3&gt;=$C167,IF(AG$3&lt;=$C167+$D167-1,VLOOKUP((AG$3-$C167+1)/$D167,Profile!$B$2:$C$250,2)*($E167-$G166)-(IF(AF$3&gt;=$C167,IF(AF$3&lt;=$C167+$D167-1,VLOOKUP((AF$3-$C167+1)/$D167,Profile!$B$2:$C$250,2)*($E167-$G166),0),0)),0),0)</f>
        <v>0</v>
      </c>
      <c r="AH167" s="148">
        <f>IF(AH$3&gt;=$C167,IF(AH$3&lt;=$C167+$D167-1,VLOOKUP((AH$3-$C167+1)/$D167,Profile!$B$2:$C$250,2)*($E167-$G166)-(IF(AG$3&gt;=$C167,IF(AG$3&lt;=$C167+$D167-1,VLOOKUP((AG$3-$C167+1)/$D167,Profile!$B$2:$C$250,2)*($E167-$G166),0),0)),0),0)</f>
        <v>0</v>
      </c>
      <c r="AI167" s="148">
        <f>IF(AI$3&gt;=$C167,IF(AI$3&lt;=$C167+$D167-1,VLOOKUP((AI$3-$C167+1)/$D167,Profile!$B$2:$C$250,2)*($E167-$G166)-(IF(AH$3&gt;=$C167,IF(AH$3&lt;=$C167+$D167-1,VLOOKUP((AH$3-$C167+1)/$D167,Profile!$B$2:$C$250,2)*($E167-$G166),0),0)),0),0)</f>
        <v>0</v>
      </c>
      <c r="AJ167" s="148">
        <f>IF(AJ$3&gt;=$C167,IF(AJ$3&lt;=$C167+$D167-1,VLOOKUP((AJ$3-$C167+1)/$D167,Profile!$B$2:$C$250,2)*($E167-$G166)-(IF(AI$3&gt;=$C167,IF(AI$3&lt;=$C167+$D167-1,VLOOKUP((AI$3-$C167+1)/$D167,Profile!$B$2:$C$250,2)*($E167-$G166),0),0)),0),0)</f>
        <v>0</v>
      </c>
      <c r="AK167" s="148">
        <f>IF(AK$3&gt;=$C167,IF(AK$3&lt;=$C167+$D167-1,VLOOKUP((AK$3-$C167+1)/$D167,Profile!$B$2:$C$250,2)*($E167-$G166)-(IF(AJ$3&gt;=$C167,IF(AJ$3&lt;=$C167+$D167-1,VLOOKUP((AJ$3-$C167+1)/$D167,Profile!$B$2:$C$250,2)*($E167-$G166),0),0)),0),0)</f>
        <v>0</v>
      </c>
      <c r="AL167" s="148">
        <f>IF(AL$3&gt;=$C167,IF(AL$3&lt;=$C167+$D167-1,VLOOKUP((AL$3-$C167+1)/$D167,Profile!$B$2:$C$250,2)*($E167-$G166)-(IF(AK$3&gt;=$C167,IF(AK$3&lt;=$C167+$D167-1,VLOOKUP((AK$3-$C167+1)/$D167,Profile!$B$2:$C$250,2)*($E167-$G166),0),0)),0),0)</f>
        <v>0</v>
      </c>
      <c r="AM167" s="148">
        <f>IF(AM$3&gt;=$C167,IF(AM$3&lt;=$C167+$D167-1,VLOOKUP((AM$3-$C167+1)/$D167,Profile!$B$2:$C$250,2)*($E167-$G166)-(IF(AL$3&gt;=$C167,IF(AL$3&lt;=$C167+$D167-1,VLOOKUP((AL$3-$C167+1)/$D167,Profile!$B$2:$C$250,2)*($E167-$G166),0),0)),0),0)</f>
        <v>0</v>
      </c>
      <c r="AN167" s="148">
        <f>IF(AN$3&gt;=$C167,IF(AN$3&lt;=$C167+$D167-1,VLOOKUP((AN$3-$C167+1)/$D167,Profile!$B$2:$C$250,2)*($E167-$G166)-(IF(AM$3&gt;=$C167,IF(AM$3&lt;=$C167+$D167-1,VLOOKUP((AM$3-$C167+1)/$D167,Profile!$B$2:$C$250,2)*($E167-$G166),0),0)),0),0)</f>
        <v>0</v>
      </c>
      <c r="AO167" s="148">
        <f>IF(AO$3&gt;=$C167,IF(AO$3&lt;=$C167+$D167-1,VLOOKUP((AO$3-$C167+1)/$D167,Profile!$B$2:$C$250,2)*($E167-$G166)-(IF(AN$3&gt;=$C167,IF(AN$3&lt;=$C167+$D167-1,VLOOKUP((AN$3-$C167+1)/$D167,Profile!$B$2:$C$250,2)*($E167-$G166),0),0)),0),0)</f>
        <v>0</v>
      </c>
      <c r="AP167" s="148">
        <f>IF(AP$3&gt;=$C167,IF(AP$3&lt;=$C167+$D167-1,VLOOKUP((AP$3-$C167+1)/$D167,Profile!$B$2:$C$250,2)*($E167-$G166)-(IF(AO$3&gt;=$C167,IF(AO$3&lt;=$C167+$D167-1,VLOOKUP((AO$3-$C167+1)/$D167,Profile!$B$2:$C$250,2)*($E167-$G166),0),0)),0),0)</f>
        <v>0</v>
      </c>
      <c r="AQ167" s="148">
        <f>IF(AQ$3&gt;=$C167,IF(AQ$3&lt;=$C167+$D167-1,VLOOKUP((AQ$3-$C167+1)/$D167,Profile!$B$2:$C$250,2)*($E167-$G166)-(IF(AP$3&gt;=$C167,IF(AP$3&lt;=$C167+$D167-1,VLOOKUP((AP$3-$C167+1)/$D167,Profile!$B$2:$C$250,2)*($E167-$G166),0),0)),0),0)</f>
        <v>0</v>
      </c>
      <c r="AR167" s="148">
        <f>IF(AR$3&gt;=$C167,IF(AR$3&lt;=$C167+$D167-1,VLOOKUP((AR$3-$C167+1)/$D167,Profile!$B$2:$C$250,2)*($E167-$G166)-(IF(AQ$3&gt;=$C167,IF(AQ$3&lt;=$C167+$D167-1,VLOOKUP((AQ$3-$C167+1)/$D167,Profile!$B$2:$C$250,2)*($E167-$G166),0),0)),0),0)</f>
        <v>0</v>
      </c>
      <c r="AS167" s="148">
        <f>IF(AS$3&gt;=$C167,IF(AS$3&lt;=$C167+$D167-1,VLOOKUP((AS$3-$C167+1)/$D167,Profile!$B$2:$C$250,2)*($E167-$G166)-(IF(AR$3&gt;=$C167,IF(AR$3&lt;=$C167+$D167-1,VLOOKUP((AR$3-$C167+1)/$D167,Profile!$B$2:$C$250,2)*($E167-$G166),0),0)),0),0)</f>
        <v>0</v>
      </c>
      <c r="AT167" s="148">
        <f>IF(AT$3&gt;=$C167,IF(AT$3&lt;=$C167+$D167-1,VLOOKUP((AT$3-$C167+1)/$D167,Profile!$B$2:$C$250,2)*($E167-$G166)-(IF(AS$3&gt;=$C167,IF(AS$3&lt;=$C167+$D167-1,VLOOKUP((AS$3-$C167+1)/$D167,Profile!$B$2:$C$250,2)*($E167-$G166),0),0)),0),0)</f>
        <v>0</v>
      </c>
      <c r="AU167" s="148">
        <f>IF(AU$3&gt;=$C167,IF(AU$3&lt;=$C167+$D167-1,VLOOKUP((AU$3-$C167+1)/$D167,Profile!$B$2:$C$250,2)*($E167-$G166)-(IF(AT$3&gt;=$C167,IF(AT$3&lt;=$C167+$D167-1,VLOOKUP((AT$3-$C167+1)/$D167,Profile!$B$2:$C$250,2)*($E167-$G166),0),0)),0),0)</f>
        <v>0</v>
      </c>
      <c r="AV167" s="148">
        <f>IF(AV$3&gt;=$C167,IF(AV$3&lt;=$C167+$D167-1,VLOOKUP((AV$3-$C167+1)/$D167,Profile!$B$2:$C$250,2)*($E167-$G166)-(IF(AU$3&gt;=$C167,IF(AU$3&lt;=$C167+$D167-1,VLOOKUP((AU$3-$C167+1)/$D167,Profile!$B$2:$C$250,2)*($E167-$G166),0),0)),0),0)</f>
        <v>0</v>
      </c>
      <c r="AW167" s="148">
        <f>IF(AW$3&gt;=$C167,IF(AW$3&lt;=$C167+$D167-1,VLOOKUP((AW$3-$C167+1)/$D167,Profile!$B$2:$C$250,2)*($E167-$G166)-(IF(AV$3&gt;=$C167,IF(AV$3&lt;=$C167+$D167-1,VLOOKUP((AV$3-$C167+1)/$D167,Profile!$B$2:$C$250,2)*($E167-$G166),0),0)),0),0)</f>
        <v>0</v>
      </c>
      <c r="AX167" s="148">
        <f>IF(AX$3&gt;=$C167,IF(AX$3&lt;=$C167+$D167-1,VLOOKUP((AX$3-$C167+1)/$D167,Profile!$B$2:$C$250,2)*($E167-$G166)-(IF(AW$3&gt;=$C167,IF(AW$3&lt;=$C167+$D167-1,VLOOKUP((AW$3-$C167+1)/$D167,Profile!$B$2:$C$250,2)*($E167-$G166),0),0)),0),0)</f>
        <v>0</v>
      </c>
      <c r="AY167" s="148">
        <f>IF(AY$3&gt;=$C167,IF(AY$3&lt;=$C167+$D167-1,VLOOKUP((AY$3-$C167+1)/$D167,Profile!$B$2:$C$250,2)*($E167-$G166)-(IF(AX$3&gt;=$C167,IF(AX$3&lt;=$C167+$D167-1,VLOOKUP((AX$3-$C167+1)/$D167,Profile!$B$2:$C$250,2)*($E167-$G166),0),0)),0),0)</f>
        <v>0</v>
      </c>
      <c r="AZ167" s="148">
        <f>IF(AZ$3&gt;=$C167,IF(AZ$3&lt;=$C167+$D167-1,VLOOKUP((AZ$3-$C167+1)/$D167,Profile!$B$2:$C$250,2)*($E167-$G166)-(IF(AY$3&gt;=$C167,IF(AY$3&lt;=$C167+$D167-1,VLOOKUP((AY$3-$C167+1)/$D167,Profile!$B$2:$C$250,2)*($E167-$G166),0),0)),0),0)</f>
        <v>0</v>
      </c>
      <c r="BA167" s="148">
        <f>IF(BA$3&gt;=$C167,IF(BA$3&lt;=$C167+$D167-1,VLOOKUP((BA$3-$C167+1)/$D167,Profile!$B$2:$C$250,2)*($E167-$G166)-(IF(AZ$3&gt;=$C167,IF(AZ$3&lt;=$C167+$D167-1,VLOOKUP((AZ$3-$C167+1)/$D167,Profile!$B$2:$C$250,2)*($E167-$G166),0),0)),0),0)</f>
        <v>0</v>
      </c>
      <c r="BB167" s="148">
        <f>IF(BB$3&gt;=$C167,IF(BB$3&lt;=$C167+$D167-1,VLOOKUP((BB$3-$C167+1)/$D167,Profile!$B$2:$C$250,2)*($E167-$G166)-(IF(BA$3&gt;=$C167,IF(BA$3&lt;=$C167+$D167-1,VLOOKUP((BA$3-$C167+1)/$D167,Profile!$B$2:$C$250,2)*($E167-$G166),0),0)),0),0)</f>
        <v>0</v>
      </c>
      <c r="BC167" s="148">
        <f>IF(BC$3&gt;=$C167,IF(BC$3&lt;=$C167+$D167-1,VLOOKUP((BC$3-$C167+1)/$D167,Profile!$B$2:$C$250,2)*($E167-$G166)-(IF(BB$3&gt;=$C167,IF(BB$3&lt;=$C167+$D167-1,VLOOKUP((BB$3-$C167+1)/$D167,Profile!$B$2:$C$250,2)*($E167-$G166),0),0)),0),0)</f>
        <v>0</v>
      </c>
      <c r="BD167" s="148">
        <f>IF(BD$3&gt;=$C167,IF(BD$3&lt;=$C167+$D167-1,VLOOKUP((BD$3-$C167+1)/$D167,Profile!$B$2:$C$250,2)*($E167-$G166)-(IF(BC$3&gt;=$C167,IF(BC$3&lt;=$C167+$D167-1,VLOOKUP((BC$3-$C167+1)/$D167,Profile!$B$2:$C$250,2)*($E167-$G166),0),0)),0),0)</f>
        <v>0</v>
      </c>
      <c r="BE167" s="148">
        <f>IF(BE$3&gt;=$C167,IF(BE$3&lt;=$C167+$D167-1,VLOOKUP((BE$3-$C167+1)/$D167,Profile!$B$2:$C$250,2)*($E167-$G166)-(IF(BD$3&gt;=$C167,IF(BD$3&lt;=$C167+$D167-1,VLOOKUP((BD$3-$C167+1)/$D167,Profile!$B$2:$C$250,2)*($E167-$G166),0),0)),0),0)</f>
        <v>0</v>
      </c>
      <c r="BF167" s="148">
        <f>IF(BF$3&gt;=$C167,IF(BF$3&lt;=$C167+$D167-1,VLOOKUP((BF$3-$C167+1)/$D167,Profile!$B$2:$C$250,2)*($E167-$G166)-(IF(BE$3&gt;=$C167,IF(BE$3&lt;=$C167+$D167-1,VLOOKUP((BE$3-$C167+1)/$D167,Profile!$B$2:$C$250,2)*($E167-$G166),0),0)),0),0)</f>
        <v>0</v>
      </c>
      <c r="BG167" s="148">
        <f>IF(BG$3&gt;=$C167,IF(BG$3&lt;=$C167+$D167-1,VLOOKUP((BG$3-$C167+1)/$D167,Profile!$B$2:$C$250,2)*($E167-$G166)-(IF(BF$3&gt;=$C167,IF(BF$3&lt;=$C167+$D167-1,VLOOKUP((BF$3-$C167+1)/$D167,Profile!$B$2:$C$250,2)*($E167-$G166),0),0)),0),0)</f>
        <v>0</v>
      </c>
      <c r="BH167" s="148">
        <f>IF(BH$3&gt;=$C167,IF(BH$3&lt;=$C167+$D167-1,VLOOKUP((BH$3-$C167+1)/$D167,Profile!$B$2:$C$250,2)*($E167-$G166)-(IF(BG$3&gt;=$C167,IF(BG$3&lt;=$C167+$D167-1,VLOOKUP((BG$3-$C167+1)/$D167,Profile!$B$2:$C$250,2)*($E167-$G166),0),0)),0),0)</f>
        <v>0</v>
      </c>
      <c r="BI167" s="148">
        <f>IF(BI$3&gt;=$C167,IF(BI$3&lt;=$C167+$D167-1,VLOOKUP((BI$3-$C167+1)/$D167,Profile!$B$2:$C$250,2)*($E167-$G166)-(IF(BH$3&gt;=$C167,IF(BH$3&lt;=$C167+$D167-1,VLOOKUP((BH$3-$C167+1)/$D167,Profile!$B$2:$C$250,2)*($E167-$G166),0),0)),0),0)</f>
        <v>0</v>
      </c>
      <c r="BJ167" s="148">
        <f>IF(BJ$3&gt;=$C167,IF(BJ$3&lt;=$C167+$D167-1,VLOOKUP((BJ$3-$C167+1)/$D167,Profile!$B$2:$C$250,2)*($E167-$G166)-(IF(BI$3&gt;=$C167,IF(BI$3&lt;=$C167+$D167-1,VLOOKUP((BI$3-$C167+1)/$D167,Profile!$B$2:$C$250,2)*($E167-$G166),0),0)),0),0)</f>
        <v>0</v>
      </c>
      <c r="BK167" s="148">
        <f>IF(BK$3&gt;=$C167,IF(BK$3&lt;=$C167+$D167-1,VLOOKUP((BK$3-$C167+1)/$D167,Profile!$B$2:$C$250,2)*($E167-$G166)-(IF(BJ$3&gt;=$C167,IF(BJ$3&lt;=$C167+$D167-1,VLOOKUP((BJ$3-$C167+1)/$D167,Profile!$B$2:$C$250,2)*($E167-$G166),0),0)),0),0)</f>
        <v>0</v>
      </c>
      <c r="BL167" s="148">
        <f>IF(BL$3&gt;=$C167,IF(BL$3&lt;=$C167+$D167-1,VLOOKUP((BL$3-$C167+1)/$D167,Profile!$B$2:$C$250,2)*($E167-$G166)-(IF(BK$3&gt;=$C167,IF(BK$3&lt;=$C167+$D167-1,VLOOKUP((BK$3-$C167+1)/$D167,Profile!$B$2:$C$250,2)*($E167-$G166),0),0)),0),0)</f>
        <v>0</v>
      </c>
      <c r="BM167" s="148">
        <f>IF(BM$3&gt;=$C167,IF(BM$3&lt;=$C167+$D167-1,VLOOKUP((BM$3-$C167+1)/$D167,Profile!$B$2:$C$250,2)*($E167-$G166)-(IF(BL$3&gt;=$C167,IF(BL$3&lt;=$C167+$D167-1,VLOOKUP((BL$3-$C167+1)/$D167,Profile!$B$2:$C$250,2)*($E167-$G166),0),0)),0),0)</f>
        <v>0</v>
      </c>
      <c r="BN167" s="148">
        <f>IF(BN$3&gt;=$C167,IF(BN$3&lt;=$C167+$D167-1,VLOOKUP((BN$3-$C167+1)/$D167,Profile!$B$2:$C$250,2)*($E167-$G166)-(IF(BM$3&gt;=$C167,IF(BM$3&lt;=$C167+$D167-1,VLOOKUP((BM$3-$C167+1)/$D167,Profile!$B$2:$C$250,2)*($E167-$G166),0),0)),0),0)</f>
        <v>0</v>
      </c>
      <c r="BO167" s="148">
        <f>IF(BO$3&gt;=$C167,IF(BO$3&lt;=$C167+$D167-1,VLOOKUP((BO$3-$C167+1)/$D167,Profile!$B$2:$C$250,2)*($E167-$G166)-(IF(BN$3&gt;=$C167,IF(BN$3&lt;=$C167+$D167-1,VLOOKUP((BN$3-$C167+1)/$D167,Profile!$B$2:$C$250,2)*($E167-$G166),0),0)),0),0)</f>
        <v>0</v>
      </c>
      <c r="BP167" s="148">
        <f>IF(BP$3&gt;=$C167,IF(BP$3&lt;=$C167+$D167-1,VLOOKUP((BP$3-$C167+1)/$D167,Profile!$B$2:$C$250,2)*($E167-$G166)-(IF(BO$3&gt;=$C167,IF(BO$3&lt;=$C167+$D167-1,VLOOKUP((BO$3-$C167+1)/$D167,Profile!$B$2:$C$250,2)*($E167-$G166),0),0)),0),0)</f>
        <v>0</v>
      </c>
      <c r="BQ167" s="148">
        <f>IF(BQ$3&gt;=$C167,IF(BQ$3&lt;=$C167+$D167-1,VLOOKUP((BQ$3-$C167+1)/$D167,Profile!$B$2:$C$250,2)*($E167-$G166)-(IF(BP$3&gt;=$C167,IF(BP$3&lt;=$C167+$D167-1,VLOOKUP((BP$3-$C167+1)/$D167,Profile!$B$2:$C$250,2)*($E167-$G166),0),0)),0),0)</f>
        <v>0</v>
      </c>
      <c r="BR167" s="148">
        <f>IF(BR$3&gt;=$C167,IF(BR$3&lt;=$C167+$D167-1,VLOOKUP((BR$3-$C167+1)/$D167,Profile!$B$2:$C$250,2)*($E167-$G166)-(IF(BQ$3&gt;=$C167,IF(BQ$3&lt;=$C167+$D167-1,VLOOKUP((BQ$3-$C167+1)/$D167,Profile!$B$2:$C$250,2)*($E167-$G166),0),0)),0),0)</f>
        <v>0</v>
      </c>
      <c r="BS167" s="148">
        <f>IF(BS$3&gt;=$C167,IF(BS$3&lt;=$C167+$D167-1,VLOOKUP((BS$3-$C167+1)/$D167,Profile!$B$2:$C$250,2)*($E167-$G166)-(IF(BR$3&gt;=$C167,IF(BR$3&lt;=$C167+$D167-1,VLOOKUP((BR$3-$C167+1)/$D167,Profile!$B$2:$C$250,2)*($E167-$G166),0),0)),0),0)</f>
        <v>0</v>
      </c>
      <c r="BT167" s="148">
        <f>IF(BT$3&gt;=$C167,IF(BT$3&lt;=$C167+$D167-1,VLOOKUP((BT$3-$C167+1)/$D167,Profile!$B$2:$C$250,2)*($E167-$G166)-(IF(BS$3&gt;=$C167,IF(BS$3&lt;=$C167+$D167-1,VLOOKUP((BS$3-$C167+1)/$D167,Profile!$B$2:$C$250,2)*($E167-$G166),0),0)),0),0)</f>
        <v>0</v>
      </c>
    </row>
    <row r="168" spans="1:72" ht="10.15" customHeight="1">
      <c r="A168" s="131"/>
      <c r="B168" s="154"/>
      <c r="C168" s="131"/>
      <c r="D168" s="153"/>
      <c r="E168" s="149"/>
      <c r="F168" s="142" t="s">
        <v>31</v>
      </c>
      <c r="G168" s="148">
        <f>SUM(H168:GA168)</f>
        <v>0</v>
      </c>
      <c r="H168" s="148">
        <f t="shared" ref="H168:AM168" si="130">+H166+H167</f>
        <v>0</v>
      </c>
      <c r="I168" s="148">
        <f t="shared" si="130"/>
        <v>0</v>
      </c>
      <c r="J168" s="148">
        <f t="shared" si="130"/>
        <v>0</v>
      </c>
      <c r="K168" s="148">
        <f t="shared" si="130"/>
        <v>0</v>
      </c>
      <c r="L168" s="148">
        <f t="shared" si="130"/>
        <v>0</v>
      </c>
      <c r="M168" s="148">
        <f t="shared" si="130"/>
        <v>0</v>
      </c>
      <c r="N168" s="148">
        <f t="shared" si="130"/>
        <v>0</v>
      </c>
      <c r="O168" s="148">
        <f t="shared" si="130"/>
        <v>0</v>
      </c>
      <c r="P168" s="148">
        <f t="shared" si="130"/>
        <v>0</v>
      </c>
      <c r="Q168" s="148">
        <f t="shared" si="130"/>
        <v>0</v>
      </c>
      <c r="R168" s="148">
        <f t="shared" si="130"/>
        <v>0</v>
      </c>
      <c r="S168" s="148">
        <f t="shared" si="130"/>
        <v>0</v>
      </c>
      <c r="T168" s="148">
        <f t="shared" si="130"/>
        <v>0</v>
      </c>
      <c r="U168" s="148">
        <f t="shared" si="130"/>
        <v>0</v>
      </c>
      <c r="V168" s="148">
        <f t="shared" si="130"/>
        <v>0</v>
      </c>
      <c r="W168" s="148">
        <f t="shared" si="130"/>
        <v>0</v>
      </c>
      <c r="X168" s="148">
        <f t="shared" si="130"/>
        <v>0</v>
      </c>
      <c r="Y168" s="148">
        <f t="shared" si="130"/>
        <v>0</v>
      </c>
      <c r="Z168" s="148">
        <f t="shared" si="130"/>
        <v>0</v>
      </c>
      <c r="AA168" s="148">
        <f t="shared" si="130"/>
        <v>0</v>
      </c>
      <c r="AB168" s="148">
        <f t="shared" si="130"/>
        <v>0</v>
      </c>
      <c r="AC168" s="148">
        <f t="shared" si="130"/>
        <v>0</v>
      </c>
      <c r="AD168" s="148">
        <f t="shared" si="130"/>
        <v>0</v>
      </c>
      <c r="AE168" s="148">
        <f t="shared" si="130"/>
        <v>0</v>
      </c>
      <c r="AF168" s="148">
        <f t="shared" si="130"/>
        <v>0</v>
      </c>
      <c r="AG168" s="148">
        <f t="shared" si="130"/>
        <v>0</v>
      </c>
      <c r="AH168" s="148">
        <f t="shared" si="130"/>
        <v>0</v>
      </c>
      <c r="AI168" s="148">
        <f t="shared" si="130"/>
        <v>0</v>
      </c>
      <c r="AJ168" s="148">
        <f t="shared" si="130"/>
        <v>0</v>
      </c>
      <c r="AK168" s="148">
        <f t="shared" si="130"/>
        <v>0</v>
      </c>
      <c r="AL168" s="148">
        <f t="shared" si="130"/>
        <v>0</v>
      </c>
      <c r="AM168" s="148">
        <f t="shared" si="130"/>
        <v>0</v>
      </c>
      <c r="AN168" s="148">
        <f t="shared" ref="AN168:BS168" si="131">+AN166+AN167</f>
        <v>0</v>
      </c>
      <c r="AO168" s="148">
        <f t="shared" si="131"/>
        <v>0</v>
      </c>
      <c r="AP168" s="148">
        <f t="shared" si="131"/>
        <v>0</v>
      </c>
      <c r="AQ168" s="148">
        <f t="shared" si="131"/>
        <v>0</v>
      </c>
      <c r="AR168" s="148">
        <f t="shared" si="131"/>
        <v>0</v>
      </c>
      <c r="AS168" s="148">
        <f t="shared" si="131"/>
        <v>0</v>
      </c>
      <c r="AT168" s="148">
        <f t="shared" si="131"/>
        <v>0</v>
      </c>
      <c r="AU168" s="148">
        <f t="shared" si="131"/>
        <v>0</v>
      </c>
      <c r="AV168" s="148">
        <f t="shared" si="131"/>
        <v>0</v>
      </c>
      <c r="AW168" s="148">
        <f t="shared" si="131"/>
        <v>0</v>
      </c>
      <c r="AX168" s="148">
        <f t="shared" si="131"/>
        <v>0</v>
      </c>
      <c r="AY168" s="148">
        <f t="shared" si="131"/>
        <v>0</v>
      </c>
      <c r="AZ168" s="148">
        <f t="shared" si="131"/>
        <v>0</v>
      </c>
      <c r="BA168" s="148">
        <f t="shared" si="131"/>
        <v>0</v>
      </c>
      <c r="BB168" s="148">
        <f t="shared" si="131"/>
        <v>0</v>
      </c>
      <c r="BC168" s="148">
        <f t="shared" si="131"/>
        <v>0</v>
      </c>
      <c r="BD168" s="148">
        <f t="shared" si="131"/>
        <v>0</v>
      </c>
      <c r="BE168" s="148">
        <f t="shared" si="131"/>
        <v>0</v>
      </c>
      <c r="BF168" s="148">
        <f t="shared" si="131"/>
        <v>0</v>
      </c>
      <c r="BG168" s="148">
        <f t="shared" si="131"/>
        <v>0</v>
      </c>
      <c r="BH168" s="148">
        <f t="shared" si="131"/>
        <v>0</v>
      </c>
      <c r="BI168" s="148">
        <f t="shared" si="131"/>
        <v>0</v>
      </c>
      <c r="BJ168" s="148">
        <f t="shared" si="131"/>
        <v>0</v>
      </c>
      <c r="BK168" s="148">
        <f t="shared" si="131"/>
        <v>0</v>
      </c>
      <c r="BL168" s="148">
        <f t="shared" si="131"/>
        <v>0</v>
      </c>
      <c r="BM168" s="148">
        <f t="shared" si="131"/>
        <v>0</v>
      </c>
      <c r="BN168" s="148">
        <f t="shared" si="131"/>
        <v>0</v>
      </c>
      <c r="BO168" s="148">
        <f t="shared" si="131"/>
        <v>0</v>
      </c>
      <c r="BP168" s="148">
        <f t="shared" si="131"/>
        <v>0</v>
      </c>
      <c r="BQ168" s="148">
        <f t="shared" si="131"/>
        <v>0</v>
      </c>
      <c r="BR168" s="148">
        <f t="shared" si="131"/>
        <v>0</v>
      </c>
      <c r="BS168" s="148">
        <f t="shared" si="131"/>
        <v>0</v>
      </c>
      <c r="BT168" s="148">
        <f>+BT166+BT167</f>
        <v>0</v>
      </c>
    </row>
    <row r="169" spans="1:72" ht="10.15" customHeight="1">
      <c r="A169" s="131"/>
      <c r="B169" s="154"/>
      <c r="C169" s="131"/>
      <c r="D169" s="149"/>
      <c r="F169" s="142" t="s">
        <v>36</v>
      </c>
      <c r="G169" s="148"/>
      <c r="H169" s="148">
        <f>+H168</f>
        <v>0</v>
      </c>
      <c r="I169" s="148">
        <f t="shared" ref="I169:AN169" si="132">+I168+H169</f>
        <v>0</v>
      </c>
      <c r="J169" s="148">
        <f t="shared" si="132"/>
        <v>0</v>
      </c>
      <c r="K169" s="148">
        <f t="shared" si="132"/>
        <v>0</v>
      </c>
      <c r="L169" s="148">
        <f t="shared" si="132"/>
        <v>0</v>
      </c>
      <c r="M169" s="148">
        <f t="shared" si="132"/>
        <v>0</v>
      </c>
      <c r="N169" s="148">
        <f t="shared" si="132"/>
        <v>0</v>
      </c>
      <c r="O169" s="148">
        <f t="shared" si="132"/>
        <v>0</v>
      </c>
      <c r="P169" s="148">
        <f t="shared" si="132"/>
        <v>0</v>
      </c>
      <c r="Q169" s="148">
        <f t="shared" si="132"/>
        <v>0</v>
      </c>
      <c r="R169" s="148">
        <f t="shared" si="132"/>
        <v>0</v>
      </c>
      <c r="S169" s="148">
        <f t="shared" si="132"/>
        <v>0</v>
      </c>
      <c r="T169" s="148">
        <f t="shared" si="132"/>
        <v>0</v>
      </c>
      <c r="U169" s="148">
        <f t="shared" si="132"/>
        <v>0</v>
      </c>
      <c r="V169" s="148">
        <f t="shared" si="132"/>
        <v>0</v>
      </c>
      <c r="W169" s="148">
        <f t="shared" si="132"/>
        <v>0</v>
      </c>
      <c r="X169" s="148">
        <f t="shared" si="132"/>
        <v>0</v>
      </c>
      <c r="Y169" s="148">
        <f t="shared" si="132"/>
        <v>0</v>
      </c>
      <c r="Z169" s="148">
        <f t="shared" si="132"/>
        <v>0</v>
      </c>
      <c r="AA169" s="148">
        <f t="shared" si="132"/>
        <v>0</v>
      </c>
      <c r="AB169" s="148">
        <f t="shared" si="132"/>
        <v>0</v>
      </c>
      <c r="AC169" s="148">
        <f t="shared" si="132"/>
        <v>0</v>
      </c>
      <c r="AD169" s="148">
        <f t="shared" si="132"/>
        <v>0</v>
      </c>
      <c r="AE169" s="148">
        <f t="shared" si="132"/>
        <v>0</v>
      </c>
      <c r="AF169" s="148">
        <f t="shared" si="132"/>
        <v>0</v>
      </c>
      <c r="AG169" s="148">
        <f t="shared" si="132"/>
        <v>0</v>
      </c>
      <c r="AH169" s="148">
        <f t="shared" si="132"/>
        <v>0</v>
      </c>
      <c r="AI169" s="148">
        <f t="shared" si="132"/>
        <v>0</v>
      </c>
      <c r="AJ169" s="148">
        <f t="shared" si="132"/>
        <v>0</v>
      </c>
      <c r="AK169" s="148">
        <f t="shared" si="132"/>
        <v>0</v>
      </c>
      <c r="AL169" s="148">
        <f t="shared" si="132"/>
        <v>0</v>
      </c>
      <c r="AM169" s="148">
        <f t="shared" si="132"/>
        <v>0</v>
      </c>
      <c r="AN169" s="148">
        <f t="shared" si="132"/>
        <v>0</v>
      </c>
      <c r="AO169" s="148">
        <f t="shared" ref="AO169:BT169" si="133">+AO168+AN169</f>
        <v>0</v>
      </c>
      <c r="AP169" s="148">
        <f t="shared" si="133"/>
        <v>0</v>
      </c>
      <c r="AQ169" s="148">
        <f t="shared" si="133"/>
        <v>0</v>
      </c>
      <c r="AR169" s="148">
        <f t="shared" si="133"/>
        <v>0</v>
      </c>
      <c r="AS169" s="148">
        <f t="shared" si="133"/>
        <v>0</v>
      </c>
      <c r="AT169" s="148">
        <f t="shared" si="133"/>
        <v>0</v>
      </c>
      <c r="AU169" s="148">
        <f t="shared" si="133"/>
        <v>0</v>
      </c>
      <c r="AV169" s="148">
        <f t="shared" si="133"/>
        <v>0</v>
      </c>
      <c r="AW169" s="148">
        <f t="shared" si="133"/>
        <v>0</v>
      </c>
      <c r="AX169" s="148">
        <f t="shared" si="133"/>
        <v>0</v>
      </c>
      <c r="AY169" s="148">
        <f t="shared" si="133"/>
        <v>0</v>
      </c>
      <c r="AZ169" s="148">
        <f t="shared" si="133"/>
        <v>0</v>
      </c>
      <c r="BA169" s="148">
        <f t="shared" si="133"/>
        <v>0</v>
      </c>
      <c r="BB169" s="148">
        <f t="shared" si="133"/>
        <v>0</v>
      </c>
      <c r="BC169" s="148">
        <f t="shared" si="133"/>
        <v>0</v>
      </c>
      <c r="BD169" s="148">
        <f t="shared" si="133"/>
        <v>0</v>
      </c>
      <c r="BE169" s="148">
        <f t="shared" si="133"/>
        <v>0</v>
      </c>
      <c r="BF169" s="148">
        <f t="shared" si="133"/>
        <v>0</v>
      </c>
      <c r="BG169" s="148">
        <f t="shared" si="133"/>
        <v>0</v>
      </c>
      <c r="BH169" s="148">
        <f t="shared" si="133"/>
        <v>0</v>
      </c>
      <c r="BI169" s="148">
        <f t="shared" si="133"/>
        <v>0</v>
      </c>
      <c r="BJ169" s="148">
        <f t="shared" si="133"/>
        <v>0</v>
      </c>
      <c r="BK169" s="148">
        <f t="shared" si="133"/>
        <v>0</v>
      </c>
      <c r="BL169" s="148">
        <f t="shared" si="133"/>
        <v>0</v>
      </c>
      <c r="BM169" s="148">
        <f t="shared" si="133"/>
        <v>0</v>
      </c>
      <c r="BN169" s="148">
        <f t="shared" si="133"/>
        <v>0</v>
      </c>
      <c r="BO169" s="148">
        <f t="shared" si="133"/>
        <v>0</v>
      </c>
      <c r="BP169" s="148">
        <f t="shared" si="133"/>
        <v>0</v>
      </c>
      <c r="BQ169" s="148">
        <f t="shared" si="133"/>
        <v>0</v>
      </c>
      <c r="BR169" s="148">
        <f t="shared" si="133"/>
        <v>0</v>
      </c>
      <c r="BS169" s="148">
        <f t="shared" si="133"/>
        <v>0</v>
      </c>
      <c r="BT169" s="148">
        <f t="shared" si="133"/>
        <v>0</v>
      </c>
    </row>
    <row r="170" spans="1:72" ht="1.9" customHeight="1">
      <c r="A170" s="131"/>
      <c r="B170" s="154"/>
      <c r="C170" s="131"/>
      <c r="E170" s="149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</row>
    <row r="171" spans="1:72" ht="10.15" customHeight="1">
      <c r="A171" s="131">
        <v>34</v>
      </c>
      <c r="B171" s="155" t="s">
        <v>68</v>
      </c>
      <c r="C171" s="131"/>
      <c r="E171" s="149"/>
      <c r="F171" s="156" t="s">
        <v>34</v>
      </c>
      <c r="G171" s="148">
        <f>SUM(H171:GA171)</f>
        <v>0</v>
      </c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</row>
    <row r="172" spans="1:72" ht="10.15" customHeight="1">
      <c r="A172" s="131"/>
      <c r="B172" s="154"/>
      <c r="C172" s="150"/>
      <c r="D172" s="151"/>
      <c r="E172" s="152"/>
      <c r="F172" s="142" t="s">
        <v>35</v>
      </c>
      <c r="G172" s="148">
        <f>SUM(H172:GA172)</f>
        <v>0</v>
      </c>
      <c r="H172" s="148">
        <f>IF(H$3&gt;=$C172,IF(H$3&lt;=$C172+$D172-1,VLOOKUP((H$3-$C172+1)/$D172,Profile!$B$2:$C$250,2)*($E172-$G171)-(IF(G$3&gt;=$C172,IF(G$3&lt;=$C172+$D172-1,VLOOKUP((G$3-$C172+1)/$D172,Profile!$B$2:$C$250,2)*($E172-$G171),0),0)),0),0)</f>
        <v>0</v>
      </c>
      <c r="I172" s="148">
        <f>IF(I$3&gt;=$C172,IF(I$3&lt;=$C172+$D172-1,VLOOKUP((I$3-$C172+1)/$D172,Profile!$B$2:$C$250,2)*($E172-$G171)-(IF(H$3&gt;=$C172,IF(H$3&lt;=$C172+$D172-1,VLOOKUP((H$3-$C172+1)/$D172,Profile!$B$2:$C$250,2)*($E172-$G171),0),0)),0),0)</f>
        <v>0</v>
      </c>
      <c r="J172" s="148">
        <f>IF(J$3&gt;=$C172,IF(J$3&lt;=$C172+$D172-1,VLOOKUP((J$3-$C172+1)/$D172,Profile!$B$2:$C$250,2)*($E172-$G171)-(IF(I$3&gt;=$C172,IF(I$3&lt;=$C172+$D172-1,VLOOKUP((I$3-$C172+1)/$D172,Profile!$B$2:$C$250,2)*($E172-$G171),0),0)),0),0)</f>
        <v>0</v>
      </c>
      <c r="K172" s="148">
        <f>IF(K$3&gt;=$C172,IF(K$3&lt;=$C172+$D172-1,VLOOKUP((K$3-$C172+1)/$D172,Profile!$B$2:$C$250,2)*($E172-$G171)-(IF(J$3&gt;=$C172,IF(J$3&lt;=$C172+$D172-1,VLOOKUP((J$3-$C172+1)/$D172,Profile!$B$2:$C$250,2)*($E172-$G171),0),0)),0),0)</f>
        <v>0</v>
      </c>
      <c r="L172" s="148">
        <f>IF(L$3&gt;=$C172,IF(L$3&lt;=$C172+$D172-1,VLOOKUP((L$3-$C172+1)/$D172,Profile!$B$2:$C$250,2)*($E172-$G171)-(IF(K$3&gt;=$C172,IF(K$3&lt;=$C172+$D172-1,VLOOKUP((K$3-$C172+1)/$D172,Profile!$B$2:$C$250,2)*($E172-$G171),0),0)),0),0)</f>
        <v>0</v>
      </c>
      <c r="M172" s="148">
        <f>IF(M$3&gt;=$C172,IF(M$3&lt;=$C172+$D172-1,VLOOKUP((M$3-$C172+1)/$D172,Profile!$B$2:$C$250,2)*($E172-$G171)-(IF(L$3&gt;=$C172,IF(L$3&lt;=$C172+$D172-1,VLOOKUP((L$3-$C172+1)/$D172,Profile!$B$2:$C$250,2)*($E172-$G171),0),0)),0),0)</f>
        <v>0</v>
      </c>
      <c r="N172" s="148">
        <f>IF(N$3&gt;=$C172,IF(N$3&lt;=$C172+$D172-1,VLOOKUP((N$3-$C172+1)/$D172,Profile!$B$2:$C$250,2)*($E172-$G171)-(IF(M$3&gt;=$C172,IF(M$3&lt;=$C172+$D172-1,VLOOKUP((M$3-$C172+1)/$D172,Profile!$B$2:$C$250,2)*($E172-$G171),0),0)),0),0)</f>
        <v>0</v>
      </c>
      <c r="O172" s="148">
        <f>IF(O$3&gt;=$C172,IF(O$3&lt;=$C172+$D172-1,VLOOKUP((O$3-$C172+1)/$D172,Profile!$B$2:$C$250,2)*($E172-$G171)-(IF(N$3&gt;=$C172,IF(N$3&lt;=$C172+$D172-1,VLOOKUP((N$3-$C172+1)/$D172,Profile!$B$2:$C$250,2)*($E172-$G171),0),0)),0),0)</f>
        <v>0</v>
      </c>
      <c r="P172" s="148">
        <f>IF(P$3&gt;=$C172,IF(P$3&lt;=$C172+$D172-1,VLOOKUP((P$3-$C172+1)/$D172,Profile!$B$2:$C$250,2)*($E172-$G171)-(IF(O$3&gt;=$C172,IF(O$3&lt;=$C172+$D172-1,VLOOKUP((O$3-$C172+1)/$D172,Profile!$B$2:$C$250,2)*($E172-$G171),0),0)),0),0)</f>
        <v>0</v>
      </c>
      <c r="Q172" s="148">
        <f>IF(Q$3&gt;=$C172,IF(Q$3&lt;=$C172+$D172-1,VLOOKUP((Q$3-$C172+1)/$D172,Profile!$B$2:$C$250,2)*($E172-$G171)-(IF(P$3&gt;=$C172,IF(P$3&lt;=$C172+$D172-1,VLOOKUP((P$3-$C172+1)/$D172,Profile!$B$2:$C$250,2)*($E172-$G171),0),0)),0),0)</f>
        <v>0</v>
      </c>
      <c r="R172" s="148">
        <f>IF(R$3&gt;=$C172,IF(R$3&lt;=$C172+$D172-1,VLOOKUP((R$3-$C172+1)/$D172,Profile!$B$2:$C$250,2)*($E172-$G171)-(IF(Q$3&gt;=$C172,IF(Q$3&lt;=$C172+$D172-1,VLOOKUP((Q$3-$C172+1)/$D172,Profile!$B$2:$C$250,2)*($E172-$G171),0),0)),0),0)</f>
        <v>0</v>
      </c>
      <c r="S172" s="148">
        <f>IF(S$3&gt;=$C172,IF(S$3&lt;=$C172+$D172-1,VLOOKUP((S$3-$C172+1)/$D172,Profile!$B$2:$C$250,2)*($E172-$G171)-(IF(R$3&gt;=$C172,IF(R$3&lt;=$C172+$D172-1,VLOOKUP((R$3-$C172+1)/$D172,Profile!$B$2:$C$250,2)*($E172-$G171),0),0)),0),0)</f>
        <v>0</v>
      </c>
      <c r="T172" s="148">
        <f>IF(T$3&gt;=$C172,IF(T$3&lt;=$C172+$D172-1,VLOOKUP((T$3-$C172+1)/$D172,Profile!$B$2:$C$250,2)*($E172-$G171)-(IF(S$3&gt;=$C172,IF(S$3&lt;=$C172+$D172-1,VLOOKUP((S$3-$C172+1)/$D172,Profile!$B$2:$C$250,2)*($E172-$G171),0),0)),0),0)</f>
        <v>0</v>
      </c>
      <c r="U172" s="148">
        <f>IF(U$3&gt;=$C172,IF(U$3&lt;=$C172+$D172-1,VLOOKUP((U$3-$C172+1)/$D172,Profile!$B$2:$C$250,2)*($E172-$G171)-(IF(T$3&gt;=$C172,IF(T$3&lt;=$C172+$D172-1,VLOOKUP((T$3-$C172+1)/$D172,Profile!$B$2:$C$250,2)*($E172-$G171),0),0)),0),0)</f>
        <v>0</v>
      </c>
      <c r="V172" s="148">
        <f>IF(V$3&gt;=$C172,IF(V$3&lt;=$C172+$D172-1,VLOOKUP((V$3-$C172+1)/$D172,Profile!$B$2:$C$250,2)*($E172-$G171)-(IF(U$3&gt;=$C172,IF(U$3&lt;=$C172+$D172-1,VLOOKUP((U$3-$C172+1)/$D172,Profile!$B$2:$C$250,2)*($E172-$G171),0),0)),0),0)</f>
        <v>0</v>
      </c>
      <c r="W172" s="148">
        <f>IF(W$3&gt;=$C172,IF(W$3&lt;=$C172+$D172-1,VLOOKUP((W$3-$C172+1)/$D172,Profile!$B$2:$C$250,2)*($E172-$G171)-(IF(V$3&gt;=$C172,IF(V$3&lt;=$C172+$D172-1,VLOOKUP((V$3-$C172+1)/$D172,Profile!$B$2:$C$250,2)*($E172-$G171),0),0)),0),0)</f>
        <v>0</v>
      </c>
      <c r="X172" s="148">
        <f>IF(X$3&gt;=$C172,IF(X$3&lt;=$C172+$D172-1,VLOOKUP((X$3-$C172+1)/$D172,Profile!$B$2:$C$250,2)*($E172-$G171)-(IF(W$3&gt;=$C172,IF(W$3&lt;=$C172+$D172-1,VLOOKUP((W$3-$C172+1)/$D172,Profile!$B$2:$C$250,2)*($E172-$G171),0),0)),0),0)</f>
        <v>0</v>
      </c>
      <c r="Y172" s="148">
        <f>IF(Y$3&gt;=$C172,IF(Y$3&lt;=$C172+$D172-1,VLOOKUP((Y$3-$C172+1)/$D172,Profile!$B$2:$C$250,2)*($E172-$G171)-(IF(X$3&gt;=$C172,IF(X$3&lt;=$C172+$D172-1,VLOOKUP((X$3-$C172+1)/$D172,Profile!$B$2:$C$250,2)*($E172-$G171),0),0)),0),0)</f>
        <v>0</v>
      </c>
      <c r="Z172" s="148">
        <f>IF(Z$3&gt;=$C172,IF(Z$3&lt;=$C172+$D172-1,VLOOKUP((Z$3-$C172+1)/$D172,Profile!$B$2:$C$250,2)*($E172-$G171)-(IF(Y$3&gt;=$C172,IF(Y$3&lt;=$C172+$D172-1,VLOOKUP((Y$3-$C172+1)/$D172,Profile!$B$2:$C$250,2)*($E172-$G171),0),0)),0),0)</f>
        <v>0</v>
      </c>
      <c r="AA172" s="148">
        <f>IF(AA$3&gt;=$C172,IF(AA$3&lt;=$C172+$D172-1,VLOOKUP((AA$3-$C172+1)/$D172,Profile!$B$2:$C$250,2)*($E172-$G171)-(IF(Z$3&gt;=$C172,IF(Z$3&lt;=$C172+$D172-1,VLOOKUP((Z$3-$C172+1)/$D172,Profile!$B$2:$C$250,2)*($E172-$G171),0),0)),0),0)</f>
        <v>0</v>
      </c>
      <c r="AB172" s="148">
        <f>IF(AB$3&gt;=$C172,IF(AB$3&lt;=$C172+$D172-1,VLOOKUP((AB$3-$C172+1)/$D172,Profile!$B$2:$C$250,2)*($E172-$G171)-(IF(AA$3&gt;=$C172,IF(AA$3&lt;=$C172+$D172-1,VLOOKUP((AA$3-$C172+1)/$D172,Profile!$B$2:$C$250,2)*($E172-$G171),0),0)),0),0)</f>
        <v>0</v>
      </c>
      <c r="AC172" s="148">
        <f>IF(AC$3&gt;=$C172,IF(AC$3&lt;=$C172+$D172-1,VLOOKUP((AC$3-$C172+1)/$D172,Profile!$B$2:$C$250,2)*($E172-$G171)-(IF(AB$3&gt;=$C172,IF(AB$3&lt;=$C172+$D172-1,VLOOKUP((AB$3-$C172+1)/$D172,Profile!$B$2:$C$250,2)*($E172-$G171),0),0)),0),0)</f>
        <v>0</v>
      </c>
      <c r="AD172" s="148">
        <f>IF(AD$3&gt;=$C172,IF(AD$3&lt;=$C172+$D172-1,VLOOKUP((AD$3-$C172+1)/$D172,Profile!$B$2:$C$250,2)*($E172-$G171)-(IF(AC$3&gt;=$C172,IF(AC$3&lt;=$C172+$D172-1,VLOOKUP((AC$3-$C172+1)/$D172,Profile!$B$2:$C$250,2)*($E172-$G171),0),0)),0),0)</f>
        <v>0</v>
      </c>
      <c r="AE172" s="148">
        <f>IF(AE$3&gt;=$C172,IF(AE$3&lt;=$C172+$D172-1,VLOOKUP((AE$3-$C172+1)/$D172,Profile!$B$2:$C$250,2)*($E172-$G171)-(IF(AD$3&gt;=$C172,IF(AD$3&lt;=$C172+$D172-1,VLOOKUP((AD$3-$C172+1)/$D172,Profile!$B$2:$C$250,2)*($E172-$G171),0),0)),0),0)</f>
        <v>0</v>
      </c>
      <c r="AF172" s="148">
        <f>IF(AF$3&gt;=$C172,IF(AF$3&lt;=$C172+$D172-1,VLOOKUP((AF$3-$C172+1)/$D172,Profile!$B$2:$C$250,2)*($E172-$G171)-(IF(AE$3&gt;=$C172,IF(AE$3&lt;=$C172+$D172-1,VLOOKUP((AE$3-$C172+1)/$D172,Profile!$B$2:$C$250,2)*($E172-$G171),0),0)),0),0)</f>
        <v>0</v>
      </c>
      <c r="AG172" s="148">
        <f>IF(AG$3&gt;=$C172,IF(AG$3&lt;=$C172+$D172-1,VLOOKUP((AG$3-$C172+1)/$D172,Profile!$B$2:$C$250,2)*($E172-$G171)-(IF(AF$3&gt;=$C172,IF(AF$3&lt;=$C172+$D172-1,VLOOKUP((AF$3-$C172+1)/$D172,Profile!$B$2:$C$250,2)*($E172-$G171),0),0)),0),0)</f>
        <v>0</v>
      </c>
      <c r="AH172" s="148">
        <f>IF(AH$3&gt;=$C172,IF(AH$3&lt;=$C172+$D172-1,VLOOKUP((AH$3-$C172+1)/$D172,Profile!$B$2:$C$250,2)*($E172-$G171)-(IF(AG$3&gt;=$C172,IF(AG$3&lt;=$C172+$D172-1,VLOOKUP((AG$3-$C172+1)/$D172,Profile!$B$2:$C$250,2)*($E172-$G171),0),0)),0),0)</f>
        <v>0</v>
      </c>
      <c r="AI172" s="148">
        <f>IF(AI$3&gt;=$C172,IF(AI$3&lt;=$C172+$D172-1,VLOOKUP((AI$3-$C172+1)/$D172,Profile!$B$2:$C$250,2)*($E172-$G171)-(IF(AH$3&gt;=$C172,IF(AH$3&lt;=$C172+$D172-1,VLOOKUP((AH$3-$C172+1)/$D172,Profile!$B$2:$C$250,2)*($E172-$G171),0),0)),0),0)</f>
        <v>0</v>
      </c>
      <c r="AJ172" s="148">
        <f>IF(AJ$3&gt;=$C172,IF(AJ$3&lt;=$C172+$D172-1,VLOOKUP((AJ$3-$C172+1)/$D172,Profile!$B$2:$C$250,2)*($E172-$G171)-(IF(AI$3&gt;=$C172,IF(AI$3&lt;=$C172+$D172-1,VLOOKUP((AI$3-$C172+1)/$D172,Profile!$B$2:$C$250,2)*($E172-$G171),0),0)),0),0)</f>
        <v>0</v>
      </c>
      <c r="AK172" s="148">
        <f>IF(AK$3&gt;=$C172,IF(AK$3&lt;=$C172+$D172-1,VLOOKUP((AK$3-$C172+1)/$D172,Profile!$B$2:$C$250,2)*($E172-$G171)-(IF(AJ$3&gt;=$C172,IF(AJ$3&lt;=$C172+$D172-1,VLOOKUP((AJ$3-$C172+1)/$D172,Profile!$B$2:$C$250,2)*($E172-$G171),0),0)),0),0)</f>
        <v>0</v>
      </c>
      <c r="AL172" s="148">
        <f>IF(AL$3&gt;=$C172,IF(AL$3&lt;=$C172+$D172-1,VLOOKUP((AL$3-$C172+1)/$D172,Profile!$B$2:$C$250,2)*($E172-$G171)-(IF(AK$3&gt;=$C172,IF(AK$3&lt;=$C172+$D172-1,VLOOKUP((AK$3-$C172+1)/$D172,Profile!$B$2:$C$250,2)*($E172-$G171),0),0)),0),0)</f>
        <v>0</v>
      </c>
      <c r="AM172" s="148">
        <f>IF(AM$3&gt;=$C172,IF(AM$3&lt;=$C172+$D172-1,VLOOKUP((AM$3-$C172+1)/$D172,Profile!$B$2:$C$250,2)*($E172-$G171)-(IF(AL$3&gt;=$C172,IF(AL$3&lt;=$C172+$D172-1,VLOOKUP((AL$3-$C172+1)/$D172,Profile!$B$2:$C$250,2)*($E172-$G171),0),0)),0),0)</f>
        <v>0</v>
      </c>
      <c r="AN172" s="148">
        <f>IF(AN$3&gt;=$C172,IF(AN$3&lt;=$C172+$D172-1,VLOOKUP((AN$3-$C172+1)/$D172,Profile!$B$2:$C$250,2)*($E172-$G171)-(IF(AM$3&gt;=$C172,IF(AM$3&lt;=$C172+$D172-1,VLOOKUP((AM$3-$C172+1)/$D172,Profile!$B$2:$C$250,2)*($E172-$G171),0),0)),0),0)</f>
        <v>0</v>
      </c>
      <c r="AO172" s="148">
        <f>IF(AO$3&gt;=$C172,IF(AO$3&lt;=$C172+$D172-1,VLOOKUP((AO$3-$C172+1)/$D172,Profile!$B$2:$C$250,2)*($E172-$G171)-(IF(AN$3&gt;=$C172,IF(AN$3&lt;=$C172+$D172-1,VLOOKUP((AN$3-$C172+1)/$D172,Profile!$B$2:$C$250,2)*($E172-$G171),0),0)),0),0)</f>
        <v>0</v>
      </c>
      <c r="AP172" s="148">
        <f>IF(AP$3&gt;=$C172,IF(AP$3&lt;=$C172+$D172-1,VLOOKUP((AP$3-$C172+1)/$D172,Profile!$B$2:$C$250,2)*($E172-$G171)-(IF(AO$3&gt;=$C172,IF(AO$3&lt;=$C172+$D172-1,VLOOKUP((AO$3-$C172+1)/$D172,Profile!$B$2:$C$250,2)*($E172-$G171),0),0)),0),0)</f>
        <v>0</v>
      </c>
      <c r="AQ172" s="148">
        <f>IF(AQ$3&gt;=$C172,IF(AQ$3&lt;=$C172+$D172-1,VLOOKUP((AQ$3-$C172+1)/$D172,Profile!$B$2:$C$250,2)*($E172-$G171)-(IF(AP$3&gt;=$C172,IF(AP$3&lt;=$C172+$D172-1,VLOOKUP((AP$3-$C172+1)/$D172,Profile!$B$2:$C$250,2)*($E172-$G171),0),0)),0),0)</f>
        <v>0</v>
      </c>
      <c r="AR172" s="148">
        <f>IF(AR$3&gt;=$C172,IF(AR$3&lt;=$C172+$D172-1,VLOOKUP((AR$3-$C172+1)/$D172,Profile!$B$2:$C$250,2)*($E172-$G171)-(IF(AQ$3&gt;=$C172,IF(AQ$3&lt;=$C172+$D172-1,VLOOKUP((AQ$3-$C172+1)/$D172,Profile!$B$2:$C$250,2)*($E172-$G171),0),0)),0),0)</f>
        <v>0</v>
      </c>
      <c r="AS172" s="148">
        <f>IF(AS$3&gt;=$C172,IF(AS$3&lt;=$C172+$D172-1,VLOOKUP((AS$3-$C172+1)/$D172,Profile!$B$2:$C$250,2)*($E172-$G171)-(IF(AR$3&gt;=$C172,IF(AR$3&lt;=$C172+$D172-1,VLOOKUP((AR$3-$C172+1)/$D172,Profile!$B$2:$C$250,2)*($E172-$G171),0),0)),0),0)</f>
        <v>0</v>
      </c>
      <c r="AT172" s="148">
        <f>IF(AT$3&gt;=$C172,IF(AT$3&lt;=$C172+$D172-1,VLOOKUP((AT$3-$C172+1)/$D172,Profile!$B$2:$C$250,2)*($E172-$G171)-(IF(AS$3&gt;=$C172,IF(AS$3&lt;=$C172+$D172-1,VLOOKUP((AS$3-$C172+1)/$D172,Profile!$B$2:$C$250,2)*($E172-$G171),0),0)),0),0)</f>
        <v>0</v>
      </c>
      <c r="AU172" s="148">
        <f>IF(AU$3&gt;=$C172,IF(AU$3&lt;=$C172+$D172-1,VLOOKUP((AU$3-$C172+1)/$D172,Profile!$B$2:$C$250,2)*($E172-$G171)-(IF(AT$3&gt;=$C172,IF(AT$3&lt;=$C172+$D172-1,VLOOKUP((AT$3-$C172+1)/$D172,Profile!$B$2:$C$250,2)*($E172-$G171),0),0)),0),0)</f>
        <v>0</v>
      </c>
      <c r="AV172" s="148">
        <f>IF(AV$3&gt;=$C172,IF(AV$3&lt;=$C172+$D172-1,VLOOKUP((AV$3-$C172+1)/$D172,Profile!$B$2:$C$250,2)*($E172-$G171)-(IF(AU$3&gt;=$C172,IF(AU$3&lt;=$C172+$D172-1,VLOOKUP((AU$3-$C172+1)/$D172,Profile!$B$2:$C$250,2)*($E172-$G171),0),0)),0),0)</f>
        <v>0</v>
      </c>
      <c r="AW172" s="148">
        <f>IF(AW$3&gt;=$C172,IF(AW$3&lt;=$C172+$D172-1,VLOOKUP((AW$3-$C172+1)/$D172,Profile!$B$2:$C$250,2)*($E172-$G171)-(IF(AV$3&gt;=$C172,IF(AV$3&lt;=$C172+$D172-1,VLOOKUP((AV$3-$C172+1)/$D172,Profile!$B$2:$C$250,2)*($E172-$G171),0),0)),0),0)</f>
        <v>0</v>
      </c>
      <c r="AX172" s="148">
        <f>IF(AX$3&gt;=$C172,IF(AX$3&lt;=$C172+$D172-1,VLOOKUP((AX$3-$C172+1)/$D172,Profile!$B$2:$C$250,2)*($E172-$G171)-(IF(AW$3&gt;=$C172,IF(AW$3&lt;=$C172+$D172-1,VLOOKUP((AW$3-$C172+1)/$D172,Profile!$B$2:$C$250,2)*($E172-$G171),0),0)),0),0)</f>
        <v>0</v>
      </c>
      <c r="AY172" s="148">
        <f>IF(AY$3&gt;=$C172,IF(AY$3&lt;=$C172+$D172-1,VLOOKUP((AY$3-$C172+1)/$D172,Profile!$B$2:$C$250,2)*($E172-$G171)-(IF(AX$3&gt;=$C172,IF(AX$3&lt;=$C172+$D172-1,VLOOKUP((AX$3-$C172+1)/$D172,Profile!$B$2:$C$250,2)*($E172-$G171),0),0)),0),0)</f>
        <v>0</v>
      </c>
      <c r="AZ172" s="148">
        <f>IF(AZ$3&gt;=$C172,IF(AZ$3&lt;=$C172+$D172-1,VLOOKUP((AZ$3-$C172+1)/$D172,Profile!$B$2:$C$250,2)*($E172-$G171)-(IF(AY$3&gt;=$C172,IF(AY$3&lt;=$C172+$D172-1,VLOOKUP((AY$3-$C172+1)/$D172,Profile!$B$2:$C$250,2)*($E172-$G171),0),0)),0),0)</f>
        <v>0</v>
      </c>
      <c r="BA172" s="148">
        <f>IF(BA$3&gt;=$C172,IF(BA$3&lt;=$C172+$D172-1,VLOOKUP((BA$3-$C172+1)/$D172,Profile!$B$2:$C$250,2)*($E172-$G171)-(IF(AZ$3&gt;=$C172,IF(AZ$3&lt;=$C172+$D172-1,VLOOKUP((AZ$3-$C172+1)/$D172,Profile!$B$2:$C$250,2)*($E172-$G171),0),0)),0),0)</f>
        <v>0</v>
      </c>
      <c r="BB172" s="148">
        <f>IF(BB$3&gt;=$C172,IF(BB$3&lt;=$C172+$D172-1,VLOOKUP((BB$3-$C172+1)/$D172,Profile!$B$2:$C$250,2)*($E172-$G171)-(IF(BA$3&gt;=$C172,IF(BA$3&lt;=$C172+$D172-1,VLOOKUP((BA$3-$C172+1)/$D172,Profile!$B$2:$C$250,2)*($E172-$G171),0),0)),0),0)</f>
        <v>0</v>
      </c>
      <c r="BC172" s="148">
        <f>IF(BC$3&gt;=$C172,IF(BC$3&lt;=$C172+$D172-1,VLOOKUP((BC$3-$C172+1)/$D172,Profile!$B$2:$C$250,2)*($E172-$G171)-(IF(BB$3&gt;=$C172,IF(BB$3&lt;=$C172+$D172-1,VLOOKUP((BB$3-$C172+1)/$D172,Profile!$B$2:$C$250,2)*($E172-$G171),0),0)),0),0)</f>
        <v>0</v>
      </c>
      <c r="BD172" s="148">
        <f>IF(BD$3&gt;=$C172,IF(BD$3&lt;=$C172+$D172-1,VLOOKUP((BD$3-$C172+1)/$D172,Profile!$B$2:$C$250,2)*($E172-$G171)-(IF(BC$3&gt;=$C172,IF(BC$3&lt;=$C172+$D172-1,VLOOKUP((BC$3-$C172+1)/$D172,Profile!$B$2:$C$250,2)*($E172-$G171),0),0)),0),0)</f>
        <v>0</v>
      </c>
      <c r="BE172" s="148">
        <f>IF(BE$3&gt;=$C172,IF(BE$3&lt;=$C172+$D172-1,VLOOKUP((BE$3-$C172+1)/$D172,Profile!$B$2:$C$250,2)*($E172-$G171)-(IF(BD$3&gt;=$C172,IF(BD$3&lt;=$C172+$D172-1,VLOOKUP((BD$3-$C172+1)/$D172,Profile!$B$2:$C$250,2)*($E172-$G171),0),0)),0),0)</f>
        <v>0</v>
      </c>
      <c r="BF172" s="148">
        <f>IF(BF$3&gt;=$C172,IF(BF$3&lt;=$C172+$D172-1,VLOOKUP((BF$3-$C172+1)/$D172,Profile!$B$2:$C$250,2)*($E172-$G171)-(IF(BE$3&gt;=$C172,IF(BE$3&lt;=$C172+$D172-1,VLOOKUP((BE$3-$C172+1)/$D172,Profile!$B$2:$C$250,2)*($E172-$G171),0),0)),0),0)</f>
        <v>0</v>
      </c>
      <c r="BG172" s="148">
        <f>IF(BG$3&gt;=$C172,IF(BG$3&lt;=$C172+$D172-1,VLOOKUP((BG$3-$C172+1)/$D172,Profile!$B$2:$C$250,2)*($E172-$G171)-(IF(BF$3&gt;=$C172,IF(BF$3&lt;=$C172+$D172-1,VLOOKUP((BF$3-$C172+1)/$D172,Profile!$B$2:$C$250,2)*($E172-$G171),0),0)),0),0)</f>
        <v>0</v>
      </c>
      <c r="BH172" s="148">
        <f>IF(BH$3&gt;=$C172,IF(BH$3&lt;=$C172+$D172-1,VLOOKUP((BH$3-$C172+1)/$D172,Profile!$B$2:$C$250,2)*($E172-$G171)-(IF(BG$3&gt;=$C172,IF(BG$3&lt;=$C172+$D172-1,VLOOKUP((BG$3-$C172+1)/$D172,Profile!$B$2:$C$250,2)*($E172-$G171),0),0)),0),0)</f>
        <v>0</v>
      </c>
      <c r="BI172" s="148">
        <f>IF(BI$3&gt;=$C172,IF(BI$3&lt;=$C172+$D172-1,VLOOKUP((BI$3-$C172+1)/$D172,Profile!$B$2:$C$250,2)*($E172-$G171)-(IF(BH$3&gt;=$C172,IF(BH$3&lt;=$C172+$D172-1,VLOOKUP((BH$3-$C172+1)/$D172,Profile!$B$2:$C$250,2)*($E172-$G171),0),0)),0),0)</f>
        <v>0</v>
      </c>
      <c r="BJ172" s="148">
        <f>IF(BJ$3&gt;=$C172,IF(BJ$3&lt;=$C172+$D172-1,VLOOKUP((BJ$3-$C172+1)/$D172,Profile!$B$2:$C$250,2)*($E172-$G171)-(IF(BI$3&gt;=$C172,IF(BI$3&lt;=$C172+$D172-1,VLOOKUP((BI$3-$C172+1)/$D172,Profile!$B$2:$C$250,2)*($E172-$G171),0),0)),0),0)</f>
        <v>0</v>
      </c>
      <c r="BK172" s="148">
        <f>IF(BK$3&gt;=$C172,IF(BK$3&lt;=$C172+$D172-1,VLOOKUP((BK$3-$C172+1)/$D172,Profile!$B$2:$C$250,2)*($E172-$G171)-(IF(BJ$3&gt;=$C172,IF(BJ$3&lt;=$C172+$D172-1,VLOOKUP((BJ$3-$C172+1)/$D172,Profile!$B$2:$C$250,2)*($E172-$G171),0),0)),0),0)</f>
        <v>0</v>
      </c>
      <c r="BL172" s="148">
        <f>IF(BL$3&gt;=$C172,IF(BL$3&lt;=$C172+$D172-1,VLOOKUP((BL$3-$C172+1)/$D172,Profile!$B$2:$C$250,2)*($E172-$G171)-(IF(BK$3&gt;=$C172,IF(BK$3&lt;=$C172+$D172-1,VLOOKUP((BK$3-$C172+1)/$D172,Profile!$B$2:$C$250,2)*($E172-$G171),0),0)),0),0)</f>
        <v>0</v>
      </c>
      <c r="BM172" s="148">
        <f>IF(BM$3&gt;=$C172,IF(BM$3&lt;=$C172+$D172-1,VLOOKUP((BM$3-$C172+1)/$D172,Profile!$B$2:$C$250,2)*($E172-$G171)-(IF(BL$3&gt;=$C172,IF(BL$3&lt;=$C172+$D172-1,VLOOKUP((BL$3-$C172+1)/$D172,Profile!$B$2:$C$250,2)*($E172-$G171),0),0)),0),0)</f>
        <v>0</v>
      </c>
      <c r="BN172" s="148">
        <f>IF(BN$3&gt;=$C172,IF(BN$3&lt;=$C172+$D172-1,VLOOKUP((BN$3-$C172+1)/$D172,Profile!$B$2:$C$250,2)*($E172-$G171)-(IF(BM$3&gt;=$C172,IF(BM$3&lt;=$C172+$D172-1,VLOOKUP((BM$3-$C172+1)/$D172,Profile!$B$2:$C$250,2)*($E172-$G171),0),0)),0),0)</f>
        <v>0</v>
      </c>
      <c r="BO172" s="148">
        <f>IF(BO$3&gt;=$C172,IF(BO$3&lt;=$C172+$D172-1,VLOOKUP((BO$3-$C172+1)/$D172,Profile!$B$2:$C$250,2)*($E172-$G171)-(IF(BN$3&gt;=$C172,IF(BN$3&lt;=$C172+$D172-1,VLOOKUP((BN$3-$C172+1)/$D172,Profile!$B$2:$C$250,2)*($E172-$G171),0),0)),0),0)</f>
        <v>0</v>
      </c>
      <c r="BP172" s="148">
        <f>IF(BP$3&gt;=$C172,IF(BP$3&lt;=$C172+$D172-1,VLOOKUP((BP$3-$C172+1)/$D172,Profile!$B$2:$C$250,2)*($E172-$G171)-(IF(BO$3&gt;=$C172,IF(BO$3&lt;=$C172+$D172-1,VLOOKUP((BO$3-$C172+1)/$D172,Profile!$B$2:$C$250,2)*($E172-$G171),0),0)),0),0)</f>
        <v>0</v>
      </c>
      <c r="BQ172" s="148">
        <f>IF(BQ$3&gt;=$C172,IF(BQ$3&lt;=$C172+$D172-1,VLOOKUP((BQ$3-$C172+1)/$D172,Profile!$B$2:$C$250,2)*($E172-$G171)-(IF(BP$3&gt;=$C172,IF(BP$3&lt;=$C172+$D172-1,VLOOKUP((BP$3-$C172+1)/$D172,Profile!$B$2:$C$250,2)*($E172-$G171),0),0)),0),0)</f>
        <v>0</v>
      </c>
      <c r="BR172" s="148">
        <f>IF(BR$3&gt;=$C172,IF(BR$3&lt;=$C172+$D172-1,VLOOKUP((BR$3-$C172+1)/$D172,Profile!$B$2:$C$250,2)*($E172-$G171)-(IF(BQ$3&gt;=$C172,IF(BQ$3&lt;=$C172+$D172-1,VLOOKUP((BQ$3-$C172+1)/$D172,Profile!$B$2:$C$250,2)*($E172-$G171),0),0)),0),0)</f>
        <v>0</v>
      </c>
      <c r="BS172" s="148">
        <f>IF(BS$3&gt;=$C172,IF(BS$3&lt;=$C172+$D172-1,VLOOKUP((BS$3-$C172+1)/$D172,Profile!$B$2:$C$250,2)*($E172-$G171)-(IF(BR$3&gt;=$C172,IF(BR$3&lt;=$C172+$D172-1,VLOOKUP((BR$3-$C172+1)/$D172,Profile!$B$2:$C$250,2)*($E172-$G171),0),0)),0),0)</f>
        <v>0</v>
      </c>
      <c r="BT172" s="148">
        <f>IF(BT$3&gt;=$C172,IF(BT$3&lt;=$C172+$D172-1,VLOOKUP((BT$3-$C172+1)/$D172,Profile!$B$2:$C$250,2)*($E172-$G171)-(IF(BS$3&gt;=$C172,IF(BS$3&lt;=$C172+$D172-1,VLOOKUP((BS$3-$C172+1)/$D172,Profile!$B$2:$C$250,2)*($E172-$G171),0),0)),0),0)</f>
        <v>0</v>
      </c>
    </row>
    <row r="173" spans="1:72" ht="10.15" customHeight="1">
      <c r="A173" s="131"/>
      <c r="B173" s="154"/>
      <c r="C173" s="131"/>
      <c r="D173" s="153"/>
      <c r="E173" s="149"/>
      <c r="F173" s="142" t="s">
        <v>31</v>
      </c>
      <c r="G173" s="148">
        <f>SUM(H173:GA173)</f>
        <v>0</v>
      </c>
      <c r="H173" s="148">
        <f t="shared" ref="H173:AM173" si="134">+H171+H172</f>
        <v>0</v>
      </c>
      <c r="I173" s="148">
        <f t="shared" si="134"/>
        <v>0</v>
      </c>
      <c r="J173" s="148">
        <f t="shared" si="134"/>
        <v>0</v>
      </c>
      <c r="K173" s="148">
        <f t="shared" si="134"/>
        <v>0</v>
      </c>
      <c r="L173" s="148">
        <f t="shared" si="134"/>
        <v>0</v>
      </c>
      <c r="M173" s="148">
        <f t="shared" si="134"/>
        <v>0</v>
      </c>
      <c r="N173" s="148">
        <f t="shared" si="134"/>
        <v>0</v>
      </c>
      <c r="O173" s="148">
        <f t="shared" si="134"/>
        <v>0</v>
      </c>
      <c r="P173" s="148">
        <f t="shared" si="134"/>
        <v>0</v>
      </c>
      <c r="Q173" s="148">
        <f t="shared" si="134"/>
        <v>0</v>
      </c>
      <c r="R173" s="148">
        <f t="shared" si="134"/>
        <v>0</v>
      </c>
      <c r="S173" s="148">
        <f t="shared" si="134"/>
        <v>0</v>
      </c>
      <c r="T173" s="148">
        <f t="shared" si="134"/>
        <v>0</v>
      </c>
      <c r="U173" s="148">
        <f t="shared" si="134"/>
        <v>0</v>
      </c>
      <c r="V173" s="148">
        <f t="shared" si="134"/>
        <v>0</v>
      </c>
      <c r="W173" s="148">
        <f t="shared" si="134"/>
        <v>0</v>
      </c>
      <c r="X173" s="148">
        <f t="shared" si="134"/>
        <v>0</v>
      </c>
      <c r="Y173" s="148">
        <f t="shared" si="134"/>
        <v>0</v>
      </c>
      <c r="Z173" s="148">
        <f t="shared" si="134"/>
        <v>0</v>
      </c>
      <c r="AA173" s="148">
        <f t="shared" si="134"/>
        <v>0</v>
      </c>
      <c r="AB173" s="148">
        <f t="shared" si="134"/>
        <v>0</v>
      </c>
      <c r="AC173" s="148">
        <f t="shared" si="134"/>
        <v>0</v>
      </c>
      <c r="AD173" s="148">
        <f t="shared" si="134"/>
        <v>0</v>
      </c>
      <c r="AE173" s="148">
        <f t="shared" si="134"/>
        <v>0</v>
      </c>
      <c r="AF173" s="148">
        <f t="shared" si="134"/>
        <v>0</v>
      </c>
      <c r="AG173" s="148">
        <f t="shared" si="134"/>
        <v>0</v>
      </c>
      <c r="AH173" s="148">
        <f t="shared" si="134"/>
        <v>0</v>
      </c>
      <c r="AI173" s="148">
        <f t="shared" si="134"/>
        <v>0</v>
      </c>
      <c r="AJ173" s="148">
        <f t="shared" si="134"/>
        <v>0</v>
      </c>
      <c r="AK173" s="148">
        <f t="shared" si="134"/>
        <v>0</v>
      </c>
      <c r="AL173" s="148">
        <f t="shared" si="134"/>
        <v>0</v>
      </c>
      <c r="AM173" s="148">
        <f t="shared" si="134"/>
        <v>0</v>
      </c>
      <c r="AN173" s="148">
        <f t="shared" ref="AN173:BS173" si="135">+AN171+AN172</f>
        <v>0</v>
      </c>
      <c r="AO173" s="148">
        <f t="shared" si="135"/>
        <v>0</v>
      </c>
      <c r="AP173" s="148">
        <f t="shared" si="135"/>
        <v>0</v>
      </c>
      <c r="AQ173" s="148">
        <f t="shared" si="135"/>
        <v>0</v>
      </c>
      <c r="AR173" s="148">
        <f t="shared" si="135"/>
        <v>0</v>
      </c>
      <c r="AS173" s="148">
        <f t="shared" si="135"/>
        <v>0</v>
      </c>
      <c r="AT173" s="148">
        <f t="shared" si="135"/>
        <v>0</v>
      </c>
      <c r="AU173" s="148">
        <f t="shared" si="135"/>
        <v>0</v>
      </c>
      <c r="AV173" s="148">
        <f t="shared" si="135"/>
        <v>0</v>
      </c>
      <c r="AW173" s="148">
        <f t="shared" si="135"/>
        <v>0</v>
      </c>
      <c r="AX173" s="148">
        <f t="shared" si="135"/>
        <v>0</v>
      </c>
      <c r="AY173" s="148">
        <f t="shared" si="135"/>
        <v>0</v>
      </c>
      <c r="AZ173" s="148">
        <f t="shared" si="135"/>
        <v>0</v>
      </c>
      <c r="BA173" s="148">
        <f t="shared" si="135"/>
        <v>0</v>
      </c>
      <c r="BB173" s="148">
        <f t="shared" si="135"/>
        <v>0</v>
      </c>
      <c r="BC173" s="148">
        <f t="shared" si="135"/>
        <v>0</v>
      </c>
      <c r="BD173" s="148">
        <f t="shared" si="135"/>
        <v>0</v>
      </c>
      <c r="BE173" s="148">
        <f t="shared" si="135"/>
        <v>0</v>
      </c>
      <c r="BF173" s="148">
        <f t="shared" si="135"/>
        <v>0</v>
      </c>
      <c r="BG173" s="148">
        <f t="shared" si="135"/>
        <v>0</v>
      </c>
      <c r="BH173" s="148">
        <f t="shared" si="135"/>
        <v>0</v>
      </c>
      <c r="BI173" s="148">
        <f t="shared" si="135"/>
        <v>0</v>
      </c>
      <c r="BJ173" s="148">
        <f t="shared" si="135"/>
        <v>0</v>
      </c>
      <c r="BK173" s="148">
        <f t="shared" si="135"/>
        <v>0</v>
      </c>
      <c r="BL173" s="148">
        <f t="shared" si="135"/>
        <v>0</v>
      </c>
      <c r="BM173" s="148">
        <f t="shared" si="135"/>
        <v>0</v>
      </c>
      <c r="BN173" s="148">
        <f t="shared" si="135"/>
        <v>0</v>
      </c>
      <c r="BO173" s="148">
        <f t="shared" si="135"/>
        <v>0</v>
      </c>
      <c r="BP173" s="148">
        <f t="shared" si="135"/>
        <v>0</v>
      </c>
      <c r="BQ173" s="148">
        <f t="shared" si="135"/>
        <v>0</v>
      </c>
      <c r="BR173" s="148">
        <f t="shared" si="135"/>
        <v>0</v>
      </c>
      <c r="BS173" s="148">
        <f t="shared" si="135"/>
        <v>0</v>
      </c>
      <c r="BT173" s="148">
        <f>+BT171+BT172</f>
        <v>0</v>
      </c>
    </row>
    <row r="174" spans="1:72" ht="10.15" customHeight="1">
      <c r="A174" s="131"/>
      <c r="B174" s="154"/>
      <c r="C174" s="131"/>
      <c r="D174" s="149"/>
      <c r="F174" s="142" t="s">
        <v>36</v>
      </c>
      <c r="G174" s="148"/>
      <c r="H174" s="148">
        <f>+H173</f>
        <v>0</v>
      </c>
      <c r="I174" s="148">
        <f t="shared" ref="I174:AN174" si="136">+I173+H174</f>
        <v>0</v>
      </c>
      <c r="J174" s="148">
        <f t="shared" si="136"/>
        <v>0</v>
      </c>
      <c r="K174" s="148">
        <f t="shared" si="136"/>
        <v>0</v>
      </c>
      <c r="L174" s="148">
        <f t="shared" si="136"/>
        <v>0</v>
      </c>
      <c r="M174" s="148">
        <f t="shared" si="136"/>
        <v>0</v>
      </c>
      <c r="N174" s="148">
        <f t="shared" si="136"/>
        <v>0</v>
      </c>
      <c r="O174" s="148">
        <f t="shared" si="136"/>
        <v>0</v>
      </c>
      <c r="P174" s="148">
        <f t="shared" si="136"/>
        <v>0</v>
      </c>
      <c r="Q174" s="148">
        <f t="shared" si="136"/>
        <v>0</v>
      </c>
      <c r="R174" s="148">
        <f t="shared" si="136"/>
        <v>0</v>
      </c>
      <c r="S174" s="148">
        <f t="shared" si="136"/>
        <v>0</v>
      </c>
      <c r="T174" s="148">
        <f t="shared" si="136"/>
        <v>0</v>
      </c>
      <c r="U174" s="148">
        <f t="shared" si="136"/>
        <v>0</v>
      </c>
      <c r="V174" s="148">
        <f t="shared" si="136"/>
        <v>0</v>
      </c>
      <c r="W174" s="148">
        <f t="shared" si="136"/>
        <v>0</v>
      </c>
      <c r="X174" s="148">
        <f t="shared" si="136"/>
        <v>0</v>
      </c>
      <c r="Y174" s="148">
        <f t="shared" si="136"/>
        <v>0</v>
      </c>
      <c r="Z174" s="148">
        <f t="shared" si="136"/>
        <v>0</v>
      </c>
      <c r="AA174" s="148">
        <f t="shared" si="136"/>
        <v>0</v>
      </c>
      <c r="AB174" s="148">
        <f t="shared" si="136"/>
        <v>0</v>
      </c>
      <c r="AC174" s="148">
        <f t="shared" si="136"/>
        <v>0</v>
      </c>
      <c r="AD174" s="148">
        <f t="shared" si="136"/>
        <v>0</v>
      </c>
      <c r="AE174" s="148">
        <f t="shared" si="136"/>
        <v>0</v>
      </c>
      <c r="AF174" s="148">
        <f t="shared" si="136"/>
        <v>0</v>
      </c>
      <c r="AG174" s="148">
        <f t="shared" si="136"/>
        <v>0</v>
      </c>
      <c r="AH174" s="148">
        <f t="shared" si="136"/>
        <v>0</v>
      </c>
      <c r="AI174" s="148">
        <f t="shared" si="136"/>
        <v>0</v>
      </c>
      <c r="AJ174" s="148">
        <f t="shared" si="136"/>
        <v>0</v>
      </c>
      <c r="AK174" s="148">
        <f t="shared" si="136"/>
        <v>0</v>
      </c>
      <c r="AL174" s="148">
        <f t="shared" si="136"/>
        <v>0</v>
      </c>
      <c r="AM174" s="148">
        <f t="shared" si="136"/>
        <v>0</v>
      </c>
      <c r="AN174" s="148">
        <f t="shared" si="136"/>
        <v>0</v>
      </c>
      <c r="AO174" s="148">
        <f t="shared" ref="AO174:BT174" si="137">+AO173+AN174</f>
        <v>0</v>
      </c>
      <c r="AP174" s="148">
        <f t="shared" si="137"/>
        <v>0</v>
      </c>
      <c r="AQ174" s="148">
        <f t="shared" si="137"/>
        <v>0</v>
      </c>
      <c r="AR174" s="148">
        <f t="shared" si="137"/>
        <v>0</v>
      </c>
      <c r="AS174" s="148">
        <f t="shared" si="137"/>
        <v>0</v>
      </c>
      <c r="AT174" s="148">
        <f t="shared" si="137"/>
        <v>0</v>
      </c>
      <c r="AU174" s="148">
        <f t="shared" si="137"/>
        <v>0</v>
      </c>
      <c r="AV174" s="148">
        <f t="shared" si="137"/>
        <v>0</v>
      </c>
      <c r="AW174" s="148">
        <f t="shared" si="137"/>
        <v>0</v>
      </c>
      <c r="AX174" s="148">
        <f t="shared" si="137"/>
        <v>0</v>
      </c>
      <c r="AY174" s="148">
        <f t="shared" si="137"/>
        <v>0</v>
      </c>
      <c r="AZ174" s="148">
        <f t="shared" si="137"/>
        <v>0</v>
      </c>
      <c r="BA174" s="148">
        <f t="shared" si="137"/>
        <v>0</v>
      </c>
      <c r="BB174" s="148">
        <f t="shared" si="137"/>
        <v>0</v>
      </c>
      <c r="BC174" s="148">
        <f t="shared" si="137"/>
        <v>0</v>
      </c>
      <c r="BD174" s="148">
        <f t="shared" si="137"/>
        <v>0</v>
      </c>
      <c r="BE174" s="148">
        <f t="shared" si="137"/>
        <v>0</v>
      </c>
      <c r="BF174" s="148">
        <f t="shared" si="137"/>
        <v>0</v>
      </c>
      <c r="BG174" s="148">
        <f t="shared" si="137"/>
        <v>0</v>
      </c>
      <c r="BH174" s="148">
        <f t="shared" si="137"/>
        <v>0</v>
      </c>
      <c r="BI174" s="148">
        <f t="shared" si="137"/>
        <v>0</v>
      </c>
      <c r="BJ174" s="148">
        <f t="shared" si="137"/>
        <v>0</v>
      </c>
      <c r="BK174" s="148">
        <f t="shared" si="137"/>
        <v>0</v>
      </c>
      <c r="BL174" s="148">
        <f t="shared" si="137"/>
        <v>0</v>
      </c>
      <c r="BM174" s="148">
        <f t="shared" si="137"/>
        <v>0</v>
      </c>
      <c r="BN174" s="148">
        <f t="shared" si="137"/>
        <v>0</v>
      </c>
      <c r="BO174" s="148">
        <f t="shared" si="137"/>
        <v>0</v>
      </c>
      <c r="BP174" s="148">
        <f t="shared" si="137"/>
        <v>0</v>
      </c>
      <c r="BQ174" s="148">
        <f t="shared" si="137"/>
        <v>0</v>
      </c>
      <c r="BR174" s="148">
        <f t="shared" si="137"/>
        <v>0</v>
      </c>
      <c r="BS174" s="148">
        <f t="shared" si="137"/>
        <v>0</v>
      </c>
      <c r="BT174" s="148">
        <f t="shared" si="137"/>
        <v>0</v>
      </c>
    </row>
    <row r="175" spans="1:72" ht="1.9" customHeight="1">
      <c r="A175" s="131"/>
      <c r="B175" s="154"/>
      <c r="C175" s="131"/>
      <c r="E175" s="149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</row>
    <row r="176" spans="1:72" ht="10.15" customHeight="1">
      <c r="A176" s="131">
        <v>35</v>
      </c>
      <c r="B176" s="155" t="s">
        <v>69</v>
      </c>
      <c r="C176" s="131"/>
      <c r="E176" s="149"/>
      <c r="F176" s="156" t="s">
        <v>34</v>
      </c>
      <c r="G176" s="148">
        <f>SUM(H176:GA176)</f>
        <v>0</v>
      </c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>
        <v>0</v>
      </c>
      <c r="Y176" s="149">
        <v>0</v>
      </c>
      <c r="Z176" s="157">
        <v>0</v>
      </c>
      <c r="AA176" s="157">
        <v>0</v>
      </c>
      <c r="AB176" s="157">
        <v>0</v>
      </c>
      <c r="AC176" s="157">
        <v>0</v>
      </c>
      <c r="AD176" s="157">
        <v>0</v>
      </c>
      <c r="AE176" s="157">
        <v>0</v>
      </c>
      <c r="AF176" s="157">
        <v>0</v>
      </c>
      <c r="AG176" s="157">
        <v>0</v>
      </c>
      <c r="AH176" s="157">
        <v>0</v>
      </c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</row>
    <row r="177" spans="1:72" ht="10.15" customHeight="1">
      <c r="A177" s="131"/>
      <c r="B177" s="154"/>
      <c r="C177" s="150"/>
      <c r="D177" s="151"/>
      <c r="E177" s="152"/>
      <c r="F177" s="142" t="s">
        <v>35</v>
      </c>
      <c r="G177" s="148">
        <f>SUM(H177:GA177)</f>
        <v>0</v>
      </c>
      <c r="H177" s="148">
        <f>IF(H$3&gt;=$C177,IF(H$3&lt;=$C177+$D177-1,VLOOKUP((H$3-$C177+1)/$D177,Profile!$B$2:$C$250,2)*($E177-$G176)-(IF(G$3&gt;=$C177,IF(G$3&lt;=$C177+$D177-1,VLOOKUP((G$3-$C177+1)/$D177,Profile!$B$2:$C$250,2)*($E177-$G176),0),0)),0),0)</f>
        <v>0</v>
      </c>
      <c r="I177" s="148">
        <f>IF(I$3&gt;=$C177,IF(I$3&lt;=$C177+$D177-1,VLOOKUP((I$3-$C177+1)/$D177,Profile!$B$2:$C$250,2)*($E177-$G176)-(IF(H$3&gt;=$C177,IF(H$3&lt;=$C177+$D177-1,VLOOKUP((H$3-$C177+1)/$D177,Profile!$B$2:$C$250,2)*($E177-$G176),0),0)),0),0)</f>
        <v>0</v>
      </c>
      <c r="J177" s="148">
        <f>IF(J$3&gt;=$C177,IF(J$3&lt;=$C177+$D177-1,VLOOKUP((J$3-$C177+1)/$D177,Profile!$B$2:$C$250,2)*($E177-$G176)-(IF(I$3&gt;=$C177,IF(I$3&lt;=$C177+$D177-1,VLOOKUP((I$3-$C177+1)/$D177,Profile!$B$2:$C$250,2)*($E177-$G176),0),0)),0),0)</f>
        <v>0</v>
      </c>
      <c r="K177" s="148">
        <f>IF(K$3&gt;=$C177,IF(K$3&lt;=$C177+$D177-1,VLOOKUP((K$3-$C177+1)/$D177,Profile!$B$2:$C$250,2)*($E177-$G176)-(IF(J$3&gt;=$C177,IF(J$3&lt;=$C177+$D177-1,VLOOKUP((J$3-$C177+1)/$D177,Profile!$B$2:$C$250,2)*($E177-$G176),0),0)),0),0)</f>
        <v>0</v>
      </c>
      <c r="L177" s="148">
        <f>IF(L$3&gt;=$C177,IF(L$3&lt;=$C177+$D177-1,VLOOKUP((L$3-$C177+1)/$D177,Profile!$B$2:$C$250,2)*($E177-$G176)-(IF(K$3&gt;=$C177,IF(K$3&lt;=$C177+$D177-1,VLOOKUP((K$3-$C177+1)/$D177,Profile!$B$2:$C$250,2)*($E177-$G176),0),0)),0),0)</f>
        <v>0</v>
      </c>
      <c r="M177" s="148">
        <f>IF(M$3&gt;=$C177,IF(M$3&lt;=$C177+$D177-1,VLOOKUP((M$3-$C177+1)/$D177,Profile!$B$2:$C$250,2)*($E177-$G176)-(IF(L$3&gt;=$C177,IF(L$3&lt;=$C177+$D177-1,VLOOKUP((L$3-$C177+1)/$D177,Profile!$B$2:$C$250,2)*($E177-$G176),0),0)),0),0)</f>
        <v>0</v>
      </c>
      <c r="N177" s="148">
        <f>IF(N$3&gt;=$C177,IF(N$3&lt;=$C177+$D177-1,VLOOKUP((N$3-$C177+1)/$D177,Profile!$B$2:$C$250,2)*($E177-$G176)-(IF(M$3&gt;=$C177,IF(M$3&lt;=$C177+$D177-1,VLOOKUP((M$3-$C177+1)/$D177,Profile!$B$2:$C$250,2)*($E177-$G176),0),0)),0),0)</f>
        <v>0</v>
      </c>
      <c r="O177" s="148">
        <f>IF(O$3&gt;=$C177,IF(O$3&lt;=$C177+$D177-1,VLOOKUP((O$3-$C177+1)/$D177,Profile!$B$2:$C$250,2)*($E177-$G176)-(IF(N$3&gt;=$C177,IF(N$3&lt;=$C177+$D177-1,VLOOKUP((N$3-$C177+1)/$D177,Profile!$B$2:$C$250,2)*($E177-$G176),0),0)),0),0)</f>
        <v>0</v>
      </c>
      <c r="P177" s="148">
        <f>IF(P$3&gt;=$C177,IF(P$3&lt;=$C177+$D177-1,VLOOKUP((P$3-$C177+1)/$D177,Profile!$B$2:$C$250,2)*($E177-$G176)-(IF(O$3&gt;=$C177,IF(O$3&lt;=$C177+$D177-1,VLOOKUP((O$3-$C177+1)/$D177,Profile!$B$2:$C$250,2)*($E177-$G176),0),0)),0),0)</f>
        <v>0</v>
      </c>
      <c r="Q177" s="148">
        <f>IF(Q$3&gt;=$C177,IF(Q$3&lt;=$C177+$D177-1,VLOOKUP((Q$3-$C177+1)/$D177,Profile!$B$2:$C$250,2)*($E177-$G176)-(IF(P$3&gt;=$C177,IF(P$3&lt;=$C177+$D177-1,VLOOKUP((P$3-$C177+1)/$D177,Profile!$B$2:$C$250,2)*($E177-$G176),0),0)),0),0)</f>
        <v>0</v>
      </c>
      <c r="R177" s="148">
        <f>IF(R$3&gt;=$C177,IF(R$3&lt;=$C177+$D177-1,VLOOKUP((R$3-$C177+1)/$D177,Profile!$B$2:$C$250,2)*($E177-$G176)-(IF(Q$3&gt;=$C177,IF(Q$3&lt;=$C177+$D177-1,VLOOKUP((Q$3-$C177+1)/$D177,Profile!$B$2:$C$250,2)*($E177-$G176),0),0)),0),0)</f>
        <v>0</v>
      </c>
      <c r="S177" s="148">
        <f>IF(S$3&gt;=$C177,IF(S$3&lt;=$C177+$D177-1,VLOOKUP((S$3-$C177+1)/$D177,Profile!$B$2:$C$250,2)*($E177-$G176)-(IF(R$3&gt;=$C177,IF(R$3&lt;=$C177+$D177-1,VLOOKUP((R$3-$C177+1)/$D177,Profile!$B$2:$C$250,2)*($E177-$G176),0),0)),0),0)</f>
        <v>0</v>
      </c>
      <c r="T177" s="148">
        <f>IF(T$3&gt;=$C177,IF(T$3&lt;=$C177+$D177-1,VLOOKUP((T$3-$C177+1)/$D177,Profile!$B$2:$C$250,2)*($E177-$G176)-(IF(S$3&gt;=$C177,IF(S$3&lt;=$C177+$D177-1,VLOOKUP((S$3-$C177+1)/$D177,Profile!$B$2:$C$250,2)*($E177-$G176),0),0)),0),0)</f>
        <v>0</v>
      </c>
      <c r="U177" s="148">
        <f>IF(U$3&gt;=$C177,IF(U$3&lt;=$C177+$D177-1,VLOOKUP((U$3-$C177+1)/$D177,Profile!$B$2:$C$250,2)*($E177-$G176)-(IF(T$3&gt;=$C177,IF(T$3&lt;=$C177+$D177-1,VLOOKUP((T$3-$C177+1)/$D177,Profile!$B$2:$C$250,2)*($E177-$G176),0),0)),0),0)</f>
        <v>0</v>
      </c>
      <c r="V177" s="148">
        <f>IF(V$3&gt;=$C177,IF(V$3&lt;=$C177+$D177-1,VLOOKUP((V$3-$C177+1)/$D177,Profile!$B$2:$C$250,2)*($E177-$G176)-(IF(U$3&gt;=$C177,IF(U$3&lt;=$C177+$D177-1,VLOOKUP((U$3-$C177+1)/$D177,Profile!$B$2:$C$250,2)*($E177-$G176),0),0)),0),0)</f>
        <v>0</v>
      </c>
      <c r="W177" s="148">
        <f>IF(W$3&gt;=$C177,IF(W$3&lt;=$C177+$D177-1,VLOOKUP((W$3-$C177+1)/$D177,Profile!$B$2:$C$250,2)*($E177-$G176)-(IF(V$3&gt;=$C177,IF(V$3&lt;=$C177+$D177-1,VLOOKUP((V$3-$C177+1)/$D177,Profile!$B$2:$C$250,2)*($E177-$G176),0),0)),0),0)</f>
        <v>0</v>
      </c>
      <c r="X177" s="148">
        <f>IF(X$3&gt;=$C177,IF(X$3&lt;=$C177+$D177-1,VLOOKUP((X$3-$C177+1)/$D177,Profile!$B$2:$C$250,2)*($E177-$G176)-(IF(W$3&gt;=$C177,IF(W$3&lt;=$C177+$D177-1,VLOOKUP((W$3-$C177+1)/$D177,Profile!$B$2:$C$250,2)*($E177-$G176),0),0)),0),0)</f>
        <v>0</v>
      </c>
      <c r="Y177" s="148">
        <f>IF(Y$3&gt;=$C177,IF(Y$3&lt;=$C177+$D177-1,VLOOKUP((Y$3-$C177+1)/$D177,Profile!$B$2:$C$250,2)*($E177-$G176)-(IF(X$3&gt;=$C177,IF(X$3&lt;=$C177+$D177-1,VLOOKUP((X$3-$C177+1)/$D177,Profile!$B$2:$C$250,2)*($E177-$G176),0),0)),0),0)</f>
        <v>0</v>
      </c>
      <c r="Z177" s="148">
        <f>IF(Z$3&gt;=$C177,IF(Z$3&lt;=$C177+$D177-1,VLOOKUP((Z$3-$C177+1)/$D177,Profile!$B$2:$C$250,2)*($E177-$G176)-(IF(Y$3&gt;=$C177,IF(Y$3&lt;=$C177+$D177-1,VLOOKUP((Y$3-$C177+1)/$D177,Profile!$B$2:$C$250,2)*($E177-$G176),0),0)),0),0)</f>
        <v>0</v>
      </c>
      <c r="AA177" s="148">
        <f>IF(AA$3&gt;=$C177,IF(AA$3&lt;=$C177+$D177-1,VLOOKUP((AA$3-$C177+1)/$D177,Profile!$B$2:$C$250,2)*($E177-$G176)-(IF(Z$3&gt;=$C177,IF(Z$3&lt;=$C177+$D177-1,VLOOKUP((Z$3-$C177+1)/$D177,Profile!$B$2:$C$250,2)*($E177-$G176),0),0)),0),0)</f>
        <v>0</v>
      </c>
      <c r="AB177" s="148">
        <f>IF(AB$3&gt;=$C177,IF(AB$3&lt;=$C177+$D177-1,VLOOKUP((AB$3-$C177+1)/$D177,Profile!$B$2:$C$250,2)*($E177-$G176)-(IF(AA$3&gt;=$C177,IF(AA$3&lt;=$C177+$D177-1,VLOOKUP((AA$3-$C177+1)/$D177,Profile!$B$2:$C$250,2)*($E177-$G176),0),0)),0),0)</f>
        <v>0</v>
      </c>
      <c r="AC177" s="148">
        <f>IF(AC$3&gt;=$C177,IF(AC$3&lt;=$C177+$D177-1,VLOOKUP((AC$3-$C177+1)/$D177,Profile!$B$2:$C$250,2)*($E177-$G176)-(IF(AB$3&gt;=$C177,IF(AB$3&lt;=$C177+$D177-1,VLOOKUP((AB$3-$C177+1)/$D177,Profile!$B$2:$C$250,2)*($E177-$G176),0),0)),0),0)</f>
        <v>0</v>
      </c>
      <c r="AD177" s="148">
        <f>IF(AD$3&gt;=$C177,IF(AD$3&lt;=$C177+$D177-1,VLOOKUP((AD$3-$C177+1)/$D177,Profile!$B$2:$C$250,2)*($E177-$G176)-(IF(AC$3&gt;=$C177,IF(AC$3&lt;=$C177+$D177-1,VLOOKUP((AC$3-$C177+1)/$D177,Profile!$B$2:$C$250,2)*($E177-$G176),0),0)),0),0)</f>
        <v>0</v>
      </c>
      <c r="AE177" s="148">
        <f>IF(AE$3&gt;=$C177,IF(AE$3&lt;=$C177+$D177-1,VLOOKUP((AE$3-$C177+1)/$D177,Profile!$B$2:$C$250,2)*($E177-$G176)-(IF(AD$3&gt;=$C177,IF(AD$3&lt;=$C177+$D177-1,VLOOKUP((AD$3-$C177+1)/$D177,Profile!$B$2:$C$250,2)*($E177-$G176),0),0)),0),0)</f>
        <v>0</v>
      </c>
      <c r="AF177" s="148">
        <f>IF(AF$3&gt;=$C177,IF(AF$3&lt;=$C177+$D177-1,VLOOKUP((AF$3-$C177+1)/$D177,Profile!$B$2:$C$250,2)*($E177-$G176)-(IF(AE$3&gt;=$C177,IF(AE$3&lt;=$C177+$D177-1,VLOOKUP((AE$3-$C177+1)/$D177,Profile!$B$2:$C$250,2)*($E177-$G176),0),0)),0),0)</f>
        <v>0</v>
      </c>
      <c r="AG177" s="148">
        <f>IF(AG$3&gt;=$C177,IF(AG$3&lt;=$C177+$D177-1,VLOOKUP((AG$3-$C177+1)/$D177,Profile!$B$2:$C$250,2)*($E177-$G176)-(IF(AF$3&gt;=$C177,IF(AF$3&lt;=$C177+$D177-1,VLOOKUP((AF$3-$C177+1)/$D177,Profile!$B$2:$C$250,2)*($E177-$G176),0),0)),0),0)</f>
        <v>0</v>
      </c>
      <c r="AH177" s="148">
        <f>IF(AH$3&gt;=$C177,IF(AH$3&lt;=$C177+$D177-1,VLOOKUP((AH$3-$C177+1)/$D177,Profile!$B$2:$C$250,2)*($E177-$G176)-(IF(AG$3&gt;=$C177,IF(AG$3&lt;=$C177+$D177-1,VLOOKUP((AG$3-$C177+1)/$D177,Profile!$B$2:$C$250,2)*($E177-$G176),0),0)),0),0)</f>
        <v>0</v>
      </c>
      <c r="AI177" s="148">
        <f>IF(AI$3&gt;=$C177,IF(AI$3&lt;=$C177+$D177-1,VLOOKUP((AI$3-$C177+1)/$D177,Profile!$B$2:$C$250,2)*($E177-$G176)-(IF(AH$3&gt;=$C177,IF(AH$3&lt;=$C177+$D177-1,VLOOKUP((AH$3-$C177+1)/$D177,Profile!$B$2:$C$250,2)*($E177-$G176),0),0)),0),0)</f>
        <v>0</v>
      </c>
      <c r="AJ177" s="148">
        <f>IF(AJ$3&gt;=$C177,IF(AJ$3&lt;=$C177+$D177-1,VLOOKUP((AJ$3-$C177+1)/$D177,Profile!$B$2:$C$250,2)*($E177-$G176)-(IF(AI$3&gt;=$C177,IF(AI$3&lt;=$C177+$D177-1,VLOOKUP((AI$3-$C177+1)/$D177,Profile!$B$2:$C$250,2)*($E177-$G176),0),0)),0),0)</f>
        <v>0</v>
      </c>
      <c r="AK177" s="148">
        <f>IF(AK$3&gt;=$C177,IF(AK$3&lt;=$C177+$D177-1,VLOOKUP((AK$3-$C177+1)/$D177,Profile!$B$2:$C$250,2)*($E177-$G176)-(IF(AJ$3&gt;=$C177,IF(AJ$3&lt;=$C177+$D177-1,VLOOKUP((AJ$3-$C177+1)/$D177,Profile!$B$2:$C$250,2)*($E177-$G176),0),0)),0),0)</f>
        <v>0</v>
      </c>
      <c r="AL177" s="148">
        <f>IF(AL$3&gt;=$C177,IF(AL$3&lt;=$C177+$D177-1,VLOOKUP((AL$3-$C177+1)/$D177,Profile!$B$2:$C$250,2)*($E177-$G176)-(IF(AK$3&gt;=$C177,IF(AK$3&lt;=$C177+$D177-1,VLOOKUP((AK$3-$C177+1)/$D177,Profile!$B$2:$C$250,2)*($E177-$G176),0),0)),0),0)</f>
        <v>0</v>
      </c>
      <c r="AM177" s="148">
        <f>IF(AM$3&gt;=$C177,IF(AM$3&lt;=$C177+$D177-1,VLOOKUP((AM$3-$C177+1)/$D177,Profile!$B$2:$C$250,2)*($E177-$G176)-(IF(AL$3&gt;=$C177,IF(AL$3&lt;=$C177+$D177-1,VLOOKUP((AL$3-$C177+1)/$D177,Profile!$B$2:$C$250,2)*($E177-$G176),0),0)),0),0)</f>
        <v>0</v>
      </c>
      <c r="AN177" s="148">
        <f>IF(AN$3&gt;=$C177,IF(AN$3&lt;=$C177+$D177-1,VLOOKUP((AN$3-$C177+1)/$D177,Profile!$B$2:$C$250,2)*($E177-$G176)-(IF(AM$3&gt;=$C177,IF(AM$3&lt;=$C177+$D177-1,VLOOKUP((AM$3-$C177+1)/$D177,Profile!$B$2:$C$250,2)*($E177-$G176),0),0)),0),0)</f>
        <v>0</v>
      </c>
      <c r="AO177" s="148">
        <f>IF(AO$3&gt;=$C177,IF(AO$3&lt;=$C177+$D177-1,VLOOKUP((AO$3-$C177+1)/$D177,Profile!$B$2:$C$250,2)*($E177-$G176)-(IF(AN$3&gt;=$C177,IF(AN$3&lt;=$C177+$D177-1,VLOOKUP((AN$3-$C177+1)/$D177,Profile!$B$2:$C$250,2)*($E177-$G176),0),0)),0),0)</f>
        <v>0</v>
      </c>
      <c r="AP177" s="148">
        <f>IF(AP$3&gt;=$C177,IF(AP$3&lt;=$C177+$D177-1,VLOOKUP((AP$3-$C177+1)/$D177,Profile!$B$2:$C$250,2)*($E177-$G176)-(IF(AO$3&gt;=$C177,IF(AO$3&lt;=$C177+$D177-1,VLOOKUP((AO$3-$C177+1)/$D177,Profile!$B$2:$C$250,2)*($E177-$G176),0),0)),0),0)</f>
        <v>0</v>
      </c>
      <c r="AQ177" s="148">
        <f>IF(AQ$3&gt;=$C177,IF(AQ$3&lt;=$C177+$D177-1,VLOOKUP((AQ$3-$C177+1)/$D177,Profile!$B$2:$C$250,2)*($E177-$G176)-(IF(AP$3&gt;=$C177,IF(AP$3&lt;=$C177+$D177-1,VLOOKUP((AP$3-$C177+1)/$D177,Profile!$B$2:$C$250,2)*($E177-$G176),0),0)),0),0)</f>
        <v>0</v>
      </c>
      <c r="AR177" s="148">
        <f>IF(AR$3&gt;=$C177,IF(AR$3&lt;=$C177+$D177-1,VLOOKUP((AR$3-$C177+1)/$D177,Profile!$B$2:$C$250,2)*($E177-$G176)-(IF(AQ$3&gt;=$C177,IF(AQ$3&lt;=$C177+$D177-1,VLOOKUP((AQ$3-$C177+1)/$D177,Profile!$B$2:$C$250,2)*($E177-$G176),0),0)),0),0)</f>
        <v>0</v>
      </c>
      <c r="AS177" s="148">
        <f>IF(AS$3&gt;=$C177,IF(AS$3&lt;=$C177+$D177-1,VLOOKUP((AS$3-$C177+1)/$D177,Profile!$B$2:$C$250,2)*($E177-$G176)-(IF(AR$3&gt;=$C177,IF(AR$3&lt;=$C177+$D177-1,VLOOKUP((AR$3-$C177+1)/$D177,Profile!$B$2:$C$250,2)*($E177-$G176),0),0)),0),0)</f>
        <v>0</v>
      </c>
      <c r="AT177" s="148">
        <f>IF(AT$3&gt;=$C177,IF(AT$3&lt;=$C177+$D177-1,VLOOKUP((AT$3-$C177+1)/$D177,Profile!$B$2:$C$250,2)*($E177-$G176)-(IF(AS$3&gt;=$C177,IF(AS$3&lt;=$C177+$D177-1,VLOOKUP((AS$3-$C177+1)/$D177,Profile!$B$2:$C$250,2)*($E177-$G176),0),0)),0),0)</f>
        <v>0</v>
      </c>
      <c r="AU177" s="148">
        <f>IF(AU$3&gt;=$C177,IF(AU$3&lt;=$C177+$D177-1,VLOOKUP((AU$3-$C177+1)/$D177,Profile!$B$2:$C$250,2)*($E177-$G176)-(IF(AT$3&gt;=$C177,IF(AT$3&lt;=$C177+$D177-1,VLOOKUP((AT$3-$C177+1)/$D177,Profile!$B$2:$C$250,2)*($E177-$G176),0),0)),0),0)</f>
        <v>0</v>
      </c>
      <c r="AV177" s="148">
        <f>IF(AV$3&gt;=$C177,IF(AV$3&lt;=$C177+$D177-1,VLOOKUP((AV$3-$C177+1)/$D177,Profile!$B$2:$C$250,2)*($E177-$G176)-(IF(AU$3&gt;=$C177,IF(AU$3&lt;=$C177+$D177-1,VLOOKUP((AU$3-$C177+1)/$D177,Profile!$B$2:$C$250,2)*($E177-$G176),0),0)),0),0)</f>
        <v>0</v>
      </c>
      <c r="AW177" s="148">
        <f>IF(AW$3&gt;=$C177,IF(AW$3&lt;=$C177+$D177-1,VLOOKUP((AW$3-$C177+1)/$D177,Profile!$B$2:$C$250,2)*($E177-$G176)-(IF(AV$3&gt;=$C177,IF(AV$3&lt;=$C177+$D177-1,VLOOKUP((AV$3-$C177+1)/$D177,Profile!$B$2:$C$250,2)*($E177-$G176),0),0)),0),0)</f>
        <v>0</v>
      </c>
      <c r="AX177" s="148">
        <f>IF(AX$3&gt;=$C177,IF(AX$3&lt;=$C177+$D177-1,VLOOKUP((AX$3-$C177+1)/$D177,Profile!$B$2:$C$250,2)*($E177-$G176)-(IF(AW$3&gt;=$C177,IF(AW$3&lt;=$C177+$D177-1,VLOOKUP((AW$3-$C177+1)/$D177,Profile!$B$2:$C$250,2)*($E177-$G176),0),0)),0),0)</f>
        <v>0</v>
      </c>
      <c r="AY177" s="148">
        <f>IF(AY$3&gt;=$C177,IF(AY$3&lt;=$C177+$D177-1,VLOOKUP((AY$3-$C177+1)/$D177,Profile!$B$2:$C$250,2)*($E177-$G176)-(IF(AX$3&gt;=$C177,IF(AX$3&lt;=$C177+$D177-1,VLOOKUP((AX$3-$C177+1)/$D177,Profile!$B$2:$C$250,2)*($E177-$G176),0),0)),0),0)</f>
        <v>0</v>
      </c>
      <c r="AZ177" s="148">
        <f>IF(AZ$3&gt;=$C177,IF(AZ$3&lt;=$C177+$D177-1,VLOOKUP((AZ$3-$C177+1)/$D177,Profile!$B$2:$C$250,2)*($E177-$G176)-(IF(AY$3&gt;=$C177,IF(AY$3&lt;=$C177+$D177-1,VLOOKUP((AY$3-$C177+1)/$D177,Profile!$B$2:$C$250,2)*($E177-$G176),0),0)),0),0)</f>
        <v>0</v>
      </c>
      <c r="BA177" s="148">
        <f>IF(BA$3&gt;=$C177,IF(BA$3&lt;=$C177+$D177-1,VLOOKUP((BA$3-$C177+1)/$D177,Profile!$B$2:$C$250,2)*($E177-$G176)-(IF(AZ$3&gt;=$C177,IF(AZ$3&lt;=$C177+$D177-1,VLOOKUP((AZ$3-$C177+1)/$D177,Profile!$B$2:$C$250,2)*($E177-$G176),0),0)),0),0)</f>
        <v>0</v>
      </c>
      <c r="BB177" s="148">
        <f>IF(BB$3&gt;=$C177,IF(BB$3&lt;=$C177+$D177-1,VLOOKUP((BB$3-$C177+1)/$D177,Profile!$B$2:$C$250,2)*($E177-$G176)-(IF(BA$3&gt;=$C177,IF(BA$3&lt;=$C177+$D177-1,VLOOKUP((BA$3-$C177+1)/$D177,Profile!$B$2:$C$250,2)*($E177-$G176),0),0)),0),0)</f>
        <v>0</v>
      </c>
      <c r="BC177" s="148">
        <f>IF(BC$3&gt;=$C177,IF(BC$3&lt;=$C177+$D177-1,VLOOKUP((BC$3-$C177+1)/$D177,Profile!$B$2:$C$250,2)*($E177-$G176)-(IF(BB$3&gt;=$C177,IF(BB$3&lt;=$C177+$D177-1,VLOOKUP((BB$3-$C177+1)/$D177,Profile!$B$2:$C$250,2)*($E177-$G176),0),0)),0),0)</f>
        <v>0</v>
      </c>
      <c r="BD177" s="148">
        <f>IF(BD$3&gt;=$C177,IF(BD$3&lt;=$C177+$D177-1,VLOOKUP((BD$3-$C177+1)/$D177,Profile!$B$2:$C$250,2)*($E177-$G176)-(IF(BC$3&gt;=$C177,IF(BC$3&lt;=$C177+$D177-1,VLOOKUP((BC$3-$C177+1)/$D177,Profile!$B$2:$C$250,2)*($E177-$G176),0),0)),0),0)</f>
        <v>0</v>
      </c>
      <c r="BE177" s="148">
        <f>IF(BE$3&gt;=$C177,IF(BE$3&lt;=$C177+$D177-1,VLOOKUP((BE$3-$C177+1)/$D177,Profile!$B$2:$C$250,2)*($E177-$G176)-(IF(BD$3&gt;=$C177,IF(BD$3&lt;=$C177+$D177-1,VLOOKUP((BD$3-$C177+1)/$D177,Profile!$B$2:$C$250,2)*($E177-$G176),0),0)),0),0)</f>
        <v>0</v>
      </c>
      <c r="BF177" s="148">
        <f>IF(BF$3&gt;=$C177,IF(BF$3&lt;=$C177+$D177-1,VLOOKUP((BF$3-$C177+1)/$D177,Profile!$B$2:$C$250,2)*($E177-$G176)-(IF(BE$3&gt;=$C177,IF(BE$3&lt;=$C177+$D177-1,VLOOKUP((BE$3-$C177+1)/$D177,Profile!$B$2:$C$250,2)*($E177-$G176),0),0)),0),0)</f>
        <v>0</v>
      </c>
      <c r="BG177" s="148">
        <f>IF(BG$3&gt;=$C177,IF(BG$3&lt;=$C177+$D177-1,VLOOKUP((BG$3-$C177+1)/$D177,Profile!$B$2:$C$250,2)*($E177-$G176)-(IF(BF$3&gt;=$C177,IF(BF$3&lt;=$C177+$D177-1,VLOOKUP((BF$3-$C177+1)/$D177,Profile!$B$2:$C$250,2)*($E177-$G176),0),0)),0),0)</f>
        <v>0</v>
      </c>
      <c r="BH177" s="148">
        <f>IF(BH$3&gt;=$C177,IF(BH$3&lt;=$C177+$D177-1,VLOOKUP((BH$3-$C177+1)/$D177,Profile!$B$2:$C$250,2)*($E177-$G176)-(IF(BG$3&gt;=$C177,IF(BG$3&lt;=$C177+$D177-1,VLOOKUP((BG$3-$C177+1)/$D177,Profile!$B$2:$C$250,2)*($E177-$G176),0),0)),0),0)</f>
        <v>0</v>
      </c>
      <c r="BI177" s="148">
        <f>IF(BI$3&gt;=$C177,IF(BI$3&lt;=$C177+$D177-1,VLOOKUP((BI$3-$C177+1)/$D177,Profile!$B$2:$C$250,2)*($E177-$G176)-(IF(BH$3&gt;=$C177,IF(BH$3&lt;=$C177+$D177-1,VLOOKUP((BH$3-$C177+1)/$D177,Profile!$B$2:$C$250,2)*($E177-$G176),0),0)),0),0)</f>
        <v>0</v>
      </c>
      <c r="BJ177" s="148">
        <f>IF(BJ$3&gt;=$C177,IF(BJ$3&lt;=$C177+$D177-1,VLOOKUP((BJ$3-$C177+1)/$D177,Profile!$B$2:$C$250,2)*($E177-$G176)-(IF(BI$3&gt;=$C177,IF(BI$3&lt;=$C177+$D177-1,VLOOKUP((BI$3-$C177+1)/$D177,Profile!$B$2:$C$250,2)*($E177-$G176),0),0)),0),0)</f>
        <v>0</v>
      </c>
      <c r="BK177" s="148">
        <f>IF(BK$3&gt;=$C177,IF(BK$3&lt;=$C177+$D177-1,VLOOKUP((BK$3-$C177+1)/$D177,Profile!$B$2:$C$250,2)*($E177-$G176)-(IF(BJ$3&gt;=$C177,IF(BJ$3&lt;=$C177+$D177-1,VLOOKUP((BJ$3-$C177+1)/$D177,Profile!$B$2:$C$250,2)*($E177-$G176),0),0)),0),0)</f>
        <v>0</v>
      </c>
      <c r="BL177" s="148">
        <f>IF(BL$3&gt;=$C177,IF(BL$3&lt;=$C177+$D177-1,VLOOKUP((BL$3-$C177+1)/$D177,Profile!$B$2:$C$250,2)*($E177-$G176)-(IF(BK$3&gt;=$C177,IF(BK$3&lt;=$C177+$D177-1,VLOOKUP((BK$3-$C177+1)/$D177,Profile!$B$2:$C$250,2)*($E177-$G176),0),0)),0),0)</f>
        <v>0</v>
      </c>
      <c r="BM177" s="148">
        <f>IF(BM$3&gt;=$C177,IF(BM$3&lt;=$C177+$D177-1,VLOOKUP((BM$3-$C177+1)/$D177,Profile!$B$2:$C$250,2)*($E177-$G176)-(IF(BL$3&gt;=$C177,IF(BL$3&lt;=$C177+$D177-1,VLOOKUP((BL$3-$C177+1)/$D177,Profile!$B$2:$C$250,2)*($E177-$G176),0),0)),0),0)</f>
        <v>0</v>
      </c>
      <c r="BN177" s="148">
        <f>IF(BN$3&gt;=$C177,IF(BN$3&lt;=$C177+$D177-1,VLOOKUP((BN$3-$C177+1)/$D177,Profile!$B$2:$C$250,2)*($E177-$G176)-(IF(BM$3&gt;=$C177,IF(BM$3&lt;=$C177+$D177-1,VLOOKUP((BM$3-$C177+1)/$D177,Profile!$B$2:$C$250,2)*($E177-$G176),0),0)),0),0)</f>
        <v>0</v>
      </c>
      <c r="BO177" s="148">
        <f>IF(BO$3&gt;=$C177,IF(BO$3&lt;=$C177+$D177-1,VLOOKUP((BO$3-$C177+1)/$D177,Profile!$B$2:$C$250,2)*($E177-$G176)-(IF(BN$3&gt;=$C177,IF(BN$3&lt;=$C177+$D177-1,VLOOKUP((BN$3-$C177+1)/$D177,Profile!$B$2:$C$250,2)*($E177-$G176),0),0)),0),0)</f>
        <v>0</v>
      </c>
      <c r="BP177" s="148">
        <f>IF(BP$3&gt;=$C177,IF(BP$3&lt;=$C177+$D177-1,VLOOKUP((BP$3-$C177+1)/$D177,Profile!$B$2:$C$250,2)*($E177-$G176)-(IF(BO$3&gt;=$C177,IF(BO$3&lt;=$C177+$D177-1,VLOOKUP((BO$3-$C177+1)/$D177,Profile!$B$2:$C$250,2)*($E177-$G176),0),0)),0),0)</f>
        <v>0</v>
      </c>
      <c r="BQ177" s="148">
        <f>IF(BQ$3&gt;=$C177,IF(BQ$3&lt;=$C177+$D177-1,VLOOKUP((BQ$3-$C177+1)/$D177,Profile!$B$2:$C$250,2)*($E177-$G176)-(IF(BP$3&gt;=$C177,IF(BP$3&lt;=$C177+$D177-1,VLOOKUP((BP$3-$C177+1)/$D177,Profile!$B$2:$C$250,2)*($E177-$G176),0),0)),0),0)</f>
        <v>0</v>
      </c>
      <c r="BR177" s="148">
        <f>IF(BR$3&gt;=$C177,IF(BR$3&lt;=$C177+$D177-1,VLOOKUP((BR$3-$C177+1)/$D177,Profile!$B$2:$C$250,2)*($E177-$G176)-(IF(BQ$3&gt;=$C177,IF(BQ$3&lt;=$C177+$D177-1,VLOOKUP((BQ$3-$C177+1)/$D177,Profile!$B$2:$C$250,2)*($E177-$G176),0),0)),0),0)</f>
        <v>0</v>
      </c>
      <c r="BS177" s="148">
        <f>IF(BS$3&gt;=$C177,IF(BS$3&lt;=$C177+$D177-1,VLOOKUP((BS$3-$C177+1)/$D177,Profile!$B$2:$C$250,2)*($E177-$G176)-(IF(BR$3&gt;=$C177,IF(BR$3&lt;=$C177+$D177-1,VLOOKUP((BR$3-$C177+1)/$D177,Profile!$B$2:$C$250,2)*($E177-$G176),0),0)),0),0)</f>
        <v>0</v>
      </c>
      <c r="BT177" s="148">
        <f>IF(BT$3&gt;=$C177,IF(BT$3&lt;=$C177+$D177-1,VLOOKUP((BT$3-$C177+1)/$D177,Profile!$B$2:$C$250,2)*($E177-$G176)-(IF(BS$3&gt;=$C177,IF(BS$3&lt;=$C177+$D177-1,VLOOKUP((BS$3-$C177+1)/$D177,Profile!$B$2:$C$250,2)*($E177-$G176),0),0)),0),0)</f>
        <v>0</v>
      </c>
    </row>
    <row r="178" spans="1:72" ht="10.15" customHeight="1">
      <c r="A178" s="131"/>
      <c r="B178" s="154"/>
      <c r="C178" s="131"/>
      <c r="D178" s="153"/>
      <c r="E178" s="149"/>
      <c r="F178" s="142" t="s">
        <v>31</v>
      </c>
      <c r="G178" s="148">
        <f>SUM(H178:GA178)</f>
        <v>0</v>
      </c>
      <c r="H178" s="148">
        <f t="shared" ref="H178:AM178" si="138">+H176+H177</f>
        <v>0</v>
      </c>
      <c r="I178" s="148">
        <f t="shared" si="138"/>
        <v>0</v>
      </c>
      <c r="J178" s="148">
        <f t="shared" si="138"/>
        <v>0</v>
      </c>
      <c r="K178" s="148">
        <f t="shared" si="138"/>
        <v>0</v>
      </c>
      <c r="L178" s="148">
        <f t="shared" si="138"/>
        <v>0</v>
      </c>
      <c r="M178" s="148">
        <f t="shared" si="138"/>
        <v>0</v>
      </c>
      <c r="N178" s="148">
        <f t="shared" si="138"/>
        <v>0</v>
      </c>
      <c r="O178" s="148">
        <f t="shared" si="138"/>
        <v>0</v>
      </c>
      <c r="P178" s="148">
        <f t="shared" si="138"/>
        <v>0</v>
      </c>
      <c r="Q178" s="148">
        <f t="shared" si="138"/>
        <v>0</v>
      </c>
      <c r="R178" s="148">
        <f t="shared" si="138"/>
        <v>0</v>
      </c>
      <c r="S178" s="148">
        <f t="shared" si="138"/>
        <v>0</v>
      </c>
      <c r="T178" s="148">
        <f t="shared" si="138"/>
        <v>0</v>
      </c>
      <c r="U178" s="148">
        <f t="shared" si="138"/>
        <v>0</v>
      </c>
      <c r="V178" s="148">
        <f t="shared" si="138"/>
        <v>0</v>
      </c>
      <c r="W178" s="148">
        <f t="shared" si="138"/>
        <v>0</v>
      </c>
      <c r="X178" s="148">
        <f t="shared" si="138"/>
        <v>0</v>
      </c>
      <c r="Y178" s="148">
        <f t="shared" si="138"/>
        <v>0</v>
      </c>
      <c r="Z178" s="148">
        <f t="shared" si="138"/>
        <v>0</v>
      </c>
      <c r="AA178" s="148">
        <f t="shared" si="138"/>
        <v>0</v>
      </c>
      <c r="AB178" s="148">
        <f t="shared" si="138"/>
        <v>0</v>
      </c>
      <c r="AC178" s="148">
        <f t="shared" si="138"/>
        <v>0</v>
      </c>
      <c r="AD178" s="148">
        <f t="shared" si="138"/>
        <v>0</v>
      </c>
      <c r="AE178" s="148">
        <f t="shared" si="138"/>
        <v>0</v>
      </c>
      <c r="AF178" s="148">
        <f t="shared" si="138"/>
        <v>0</v>
      </c>
      <c r="AG178" s="148">
        <f t="shared" si="138"/>
        <v>0</v>
      </c>
      <c r="AH178" s="148">
        <f t="shared" si="138"/>
        <v>0</v>
      </c>
      <c r="AI178" s="148">
        <f t="shared" si="138"/>
        <v>0</v>
      </c>
      <c r="AJ178" s="148">
        <f t="shared" si="138"/>
        <v>0</v>
      </c>
      <c r="AK178" s="148">
        <f t="shared" si="138"/>
        <v>0</v>
      </c>
      <c r="AL178" s="148">
        <f t="shared" si="138"/>
        <v>0</v>
      </c>
      <c r="AM178" s="148">
        <f t="shared" si="138"/>
        <v>0</v>
      </c>
      <c r="AN178" s="148">
        <f t="shared" ref="AN178:BS178" si="139">+AN176+AN177</f>
        <v>0</v>
      </c>
      <c r="AO178" s="148">
        <f t="shared" si="139"/>
        <v>0</v>
      </c>
      <c r="AP178" s="148">
        <f t="shared" si="139"/>
        <v>0</v>
      </c>
      <c r="AQ178" s="148">
        <f t="shared" si="139"/>
        <v>0</v>
      </c>
      <c r="AR178" s="148">
        <f t="shared" si="139"/>
        <v>0</v>
      </c>
      <c r="AS178" s="148">
        <f t="shared" si="139"/>
        <v>0</v>
      </c>
      <c r="AT178" s="148">
        <f t="shared" si="139"/>
        <v>0</v>
      </c>
      <c r="AU178" s="148">
        <f t="shared" si="139"/>
        <v>0</v>
      </c>
      <c r="AV178" s="148">
        <f t="shared" si="139"/>
        <v>0</v>
      </c>
      <c r="AW178" s="148">
        <f t="shared" si="139"/>
        <v>0</v>
      </c>
      <c r="AX178" s="148">
        <f t="shared" si="139"/>
        <v>0</v>
      </c>
      <c r="AY178" s="148">
        <f t="shared" si="139"/>
        <v>0</v>
      </c>
      <c r="AZ178" s="148">
        <f t="shared" si="139"/>
        <v>0</v>
      </c>
      <c r="BA178" s="148">
        <f t="shared" si="139"/>
        <v>0</v>
      </c>
      <c r="BB178" s="148">
        <f t="shared" si="139"/>
        <v>0</v>
      </c>
      <c r="BC178" s="148">
        <f t="shared" si="139"/>
        <v>0</v>
      </c>
      <c r="BD178" s="148">
        <f t="shared" si="139"/>
        <v>0</v>
      </c>
      <c r="BE178" s="148">
        <f t="shared" si="139"/>
        <v>0</v>
      </c>
      <c r="BF178" s="148">
        <f t="shared" si="139"/>
        <v>0</v>
      </c>
      <c r="BG178" s="148">
        <f t="shared" si="139"/>
        <v>0</v>
      </c>
      <c r="BH178" s="148">
        <f t="shared" si="139"/>
        <v>0</v>
      </c>
      <c r="BI178" s="148">
        <f t="shared" si="139"/>
        <v>0</v>
      </c>
      <c r="BJ178" s="148">
        <f t="shared" si="139"/>
        <v>0</v>
      </c>
      <c r="BK178" s="148">
        <f t="shared" si="139"/>
        <v>0</v>
      </c>
      <c r="BL178" s="148">
        <f t="shared" si="139"/>
        <v>0</v>
      </c>
      <c r="BM178" s="148">
        <f t="shared" si="139"/>
        <v>0</v>
      </c>
      <c r="BN178" s="148">
        <f t="shared" si="139"/>
        <v>0</v>
      </c>
      <c r="BO178" s="148">
        <f t="shared" si="139"/>
        <v>0</v>
      </c>
      <c r="BP178" s="148">
        <f t="shared" si="139"/>
        <v>0</v>
      </c>
      <c r="BQ178" s="148">
        <f t="shared" si="139"/>
        <v>0</v>
      </c>
      <c r="BR178" s="148">
        <f t="shared" si="139"/>
        <v>0</v>
      </c>
      <c r="BS178" s="148">
        <f t="shared" si="139"/>
        <v>0</v>
      </c>
      <c r="BT178" s="148">
        <f>+BT176+BT177</f>
        <v>0</v>
      </c>
    </row>
    <row r="179" spans="1:72" ht="10.15" customHeight="1">
      <c r="A179" s="131"/>
      <c r="B179" s="154"/>
      <c r="C179" s="131"/>
      <c r="D179" s="149"/>
      <c r="F179" s="142" t="s">
        <v>36</v>
      </c>
      <c r="G179" s="148"/>
      <c r="H179" s="148">
        <f>+H178</f>
        <v>0</v>
      </c>
      <c r="I179" s="148">
        <f t="shared" ref="I179:AN179" si="140">+I178+H179</f>
        <v>0</v>
      </c>
      <c r="J179" s="148">
        <f t="shared" si="140"/>
        <v>0</v>
      </c>
      <c r="K179" s="148">
        <f t="shared" si="140"/>
        <v>0</v>
      </c>
      <c r="L179" s="148">
        <f t="shared" si="140"/>
        <v>0</v>
      </c>
      <c r="M179" s="148">
        <f t="shared" si="140"/>
        <v>0</v>
      </c>
      <c r="N179" s="148">
        <f t="shared" si="140"/>
        <v>0</v>
      </c>
      <c r="O179" s="148">
        <f t="shared" si="140"/>
        <v>0</v>
      </c>
      <c r="P179" s="148">
        <f t="shared" si="140"/>
        <v>0</v>
      </c>
      <c r="Q179" s="148">
        <f t="shared" si="140"/>
        <v>0</v>
      </c>
      <c r="R179" s="148">
        <f t="shared" si="140"/>
        <v>0</v>
      </c>
      <c r="S179" s="148">
        <f t="shared" si="140"/>
        <v>0</v>
      </c>
      <c r="T179" s="148">
        <f t="shared" si="140"/>
        <v>0</v>
      </c>
      <c r="U179" s="148">
        <f t="shared" si="140"/>
        <v>0</v>
      </c>
      <c r="V179" s="148">
        <f t="shared" si="140"/>
        <v>0</v>
      </c>
      <c r="W179" s="148">
        <f t="shared" si="140"/>
        <v>0</v>
      </c>
      <c r="X179" s="148">
        <f t="shared" si="140"/>
        <v>0</v>
      </c>
      <c r="Y179" s="148">
        <f t="shared" si="140"/>
        <v>0</v>
      </c>
      <c r="Z179" s="148">
        <f t="shared" si="140"/>
        <v>0</v>
      </c>
      <c r="AA179" s="148">
        <f t="shared" si="140"/>
        <v>0</v>
      </c>
      <c r="AB179" s="148">
        <f t="shared" si="140"/>
        <v>0</v>
      </c>
      <c r="AC179" s="148">
        <f t="shared" si="140"/>
        <v>0</v>
      </c>
      <c r="AD179" s="148">
        <f t="shared" si="140"/>
        <v>0</v>
      </c>
      <c r="AE179" s="148">
        <f t="shared" si="140"/>
        <v>0</v>
      </c>
      <c r="AF179" s="148">
        <f t="shared" si="140"/>
        <v>0</v>
      </c>
      <c r="AG179" s="148">
        <f t="shared" si="140"/>
        <v>0</v>
      </c>
      <c r="AH179" s="148">
        <f t="shared" si="140"/>
        <v>0</v>
      </c>
      <c r="AI179" s="148">
        <f t="shared" si="140"/>
        <v>0</v>
      </c>
      <c r="AJ179" s="148">
        <f t="shared" si="140"/>
        <v>0</v>
      </c>
      <c r="AK179" s="148">
        <f t="shared" si="140"/>
        <v>0</v>
      </c>
      <c r="AL179" s="148">
        <f t="shared" si="140"/>
        <v>0</v>
      </c>
      <c r="AM179" s="148">
        <f t="shared" si="140"/>
        <v>0</v>
      </c>
      <c r="AN179" s="148">
        <f t="shared" si="140"/>
        <v>0</v>
      </c>
      <c r="AO179" s="148">
        <f t="shared" ref="AO179:BT179" si="141">+AO178+AN179</f>
        <v>0</v>
      </c>
      <c r="AP179" s="148">
        <f t="shared" si="141"/>
        <v>0</v>
      </c>
      <c r="AQ179" s="148">
        <f t="shared" si="141"/>
        <v>0</v>
      </c>
      <c r="AR179" s="148">
        <f t="shared" si="141"/>
        <v>0</v>
      </c>
      <c r="AS179" s="148">
        <f t="shared" si="141"/>
        <v>0</v>
      </c>
      <c r="AT179" s="148">
        <f t="shared" si="141"/>
        <v>0</v>
      </c>
      <c r="AU179" s="148">
        <f t="shared" si="141"/>
        <v>0</v>
      </c>
      <c r="AV179" s="148">
        <f t="shared" si="141"/>
        <v>0</v>
      </c>
      <c r="AW179" s="148">
        <f t="shared" si="141"/>
        <v>0</v>
      </c>
      <c r="AX179" s="148">
        <f t="shared" si="141"/>
        <v>0</v>
      </c>
      <c r="AY179" s="148">
        <f t="shared" si="141"/>
        <v>0</v>
      </c>
      <c r="AZ179" s="148">
        <f t="shared" si="141"/>
        <v>0</v>
      </c>
      <c r="BA179" s="148">
        <f t="shared" si="141"/>
        <v>0</v>
      </c>
      <c r="BB179" s="148">
        <f t="shared" si="141"/>
        <v>0</v>
      </c>
      <c r="BC179" s="148">
        <f t="shared" si="141"/>
        <v>0</v>
      </c>
      <c r="BD179" s="148">
        <f t="shared" si="141"/>
        <v>0</v>
      </c>
      <c r="BE179" s="148">
        <f t="shared" si="141"/>
        <v>0</v>
      </c>
      <c r="BF179" s="148">
        <f t="shared" si="141"/>
        <v>0</v>
      </c>
      <c r="BG179" s="148">
        <f t="shared" si="141"/>
        <v>0</v>
      </c>
      <c r="BH179" s="148">
        <f t="shared" si="141"/>
        <v>0</v>
      </c>
      <c r="BI179" s="148">
        <f t="shared" si="141"/>
        <v>0</v>
      </c>
      <c r="BJ179" s="148">
        <f t="shared" si="141"/>
        <v>0</v>
      </c>
      <c r="BK179" s="148">
        <f t="shared" si="141"/>
        <v>0</v>
      </c>
      <c r="BL179" s="148">
        <f t="shared" si="141"/>
        <v>0</v>
      </c>
      <c r="BM179" s="148">
        <f t="shared" si="141"/>
        <v>0</v>
      </c>
      <c r="BN179" s="148">
        <f t="shared" si="141"/>
        <v>0</v>
      </c>
      <c r="BO179" s="148">
        <f t="shared" si="141"/>
        <v>0</v>
      </c>
      <c r="BP179" s="148">
        <f t="shared" si="141"/>
        <v>0</v>
      </c>
      <c r="BQ179" s="148">
        <f t="shared" si="141"/>
        <v>0</v>
      </c>
      <c r="BR179" s="148">
        <f t="shared" si="141"/>
        <v>0</v>
      </c>
      <c r="BS179" s="148">
        <f t="shared" si="141"/>
        <v>0</v>
      </c>
      <c r="BT179" s="148">
        <f t="shared" si="141"/>
        <v>0</v>
      </c>
    </row>
    <row r="180" spans="1:72" ht="1.9" customHeight="1">
      <c r="A180" s="131"/>
      <c r="B180" s="154"/>
      <c r="C180" s="131"/>
      <c r="E180" s="149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</row>
    <row r="181" spans="1:72" ht="10.15" customHeight="1">
      <c r="A181" s="131">
        <v>36</v>
      </c>
      <c r="B181" s="145" t="s">
        <v>70</v>
      </c>
      <c r="C181" s="131"/>
      <c r="E181" s="149"/>
      <c r="F181" s="156" t="s">
        <v>34</v>
      </c>
      <c r="G181" s="148">
        <f>SUM(H181:GA181)</f>
        <v>0</v>
      </c>
      <c r="H181" s="157"/>
      <c r="I181" s="157"/>
      <c r="J181" s="157"/>
      <c r="K181" s="157"/>
      <c r="L181" s="157">
        <v>0</v>
      </c>
      <c r="M181" s="157"/>
      <c r="N181" s="157">
        <v>0</v>
      </c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>
        <v>0</v>
      </c>
      <c r="AH181" s="157">
        <v>0</v>
      </c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</row>
    <row r="182" spans="1:72" ht="10.15" customHeight="1">
      <c r="A182" s="131"/>
      <c r="B182" s="154"/>
      <c r="C182" s="150"/>
      <c r="D182" s="151"/>
      <c r="E182" s="152"/>
      <c r="F182" s="142" t="s">
        <v>35</v>
      </c>
      <c r="G182" s="148">
        <f>SUM(H182:GA182)</f>
        <v>0</v>
      </c>
      <c r="H182" s="148">
        <f>IF(H$3&gt;=$C182,IF(H$3&lt;=$C182+$D182-1,VLOOKUP((H$3-$C182+1)/$D182,Profile!$B$2:$C$250,2)*($E182-$G181)-(IF(G$3&gt;=$C182,IF(G$3&lt;=$C182+$D182-1,VLOOKUP((G$3-$C182+1)/$D182,Profile!$B$2:$C$250,2)*($E182-$G181),0),0)),0),0)</f>
        <v>0</v>
      </c>
      <c r="I182" s="148">
        <f>IF(I$3&gt;=$C182,IF(I$3&lt;=$C182+$D182-1,VLOOKUP((I$3-$C182+1)/$D182,Profile!$B$2:$C$250,2)*($E182-$G181)-(IF(H$3&gt;=$C182,IF(H$3&lt;=$C182+$D182-1,VLOOKUP((H$3-$C182+1)/$D182,Profile!$B$2:$C$250,2)*($E182-$G181),0),0)),0),0)</f>
        <v>0</v>
      </c>
      <c r="J182" s="148">
        <f>IF(J$3&gt;=$C182,IF(J$3&lt;=$C182+$D182-1,VLOOKUP((J$3-$C182+1)/$D182,Profile!$B$2:$C$250,2)*($E182-$G181)-(IF(I$3&gt;=$C182,IF(I$3&lt;=$C182+$D182-1,VLOOKUP((I$3-$C182+1)/$D182,Profile!$B$2:$C$250,2)*($E182-$G181),0),0)),0),0)</f>
        <v>0</v>
      </c>
      <c r="K182" s="148">
        <f>IF(K$3&gt;=$C182,IF(K$3&lt;=$C182+$D182-1,VLOOKUP((K$3-$C182+1)/$D182,Profile!$B$2:$C$250,2)*($E182-$G181)-(IF(J$3&gt;=$C182,IF(J$3&lt;=$C182+$D182-1,VLOOKUP((J$3-$C182+1)/$D182,Profile!$B$2:$C$250,2)*($E182-$G181),0),0)),0),0)</f>
        <v>0</v>
      </c>
      <c r="L182" s="148">
        <f>IF(L$3&gt;=$C182,IF(L$3&lt;=$C182+$D182-1,VLOOKUP((L$3-$C182+1)/$D182,Profile!$B$2:$C$250,2)*($E182-$G181)-(IF(K$3&gt;=$C182,IF(K$3&lt;=$C182+$D182-1,VLOOKUP((K$3-$C182+1)/$D182,Profile!$B$2:$C$250,2)*($E182-$G181),0),0)),0),0)</f>
        <v>0</v>
      </c>
      <c r="M182" s="148">
        <f>IF(M$3&gt;=$C182,IF(M$3&lt;=$C182+$D182-1,VLOOKUP((M$3-$C182+1)/$D182,Profile!$B$2:$C$250,2)*($E182-$G181)-(IF(L$3&gt;=$C182,IF(L$3&lt;=$C182+$D182-1,VLOOKUP((L$3-$C182+1)/$D182,Profile!$B$2:$C$250,2)*($E182-$G181),0),0)),0),0)</f>
        <v>0</v>
      </c>
      <c r="N182" s="148">
        <f>IF(N$3&gt;=$C182,IF(N$3&lt;=$C182+$D182-1,VLOOKUP((N$3-$C182+1)/$D182,Profile!$B$2:$C$250,2)*($E182-$G181)-(IF(M$3&gt;=$C182,IF(M$3&lt;=$C182+$D182-1,VLOOKUP((M$3-$C182+1)/$D182,Profile!$B$2:$C$250,2)*($E182-$G181),0),0)),0),0)</f>
        <v>0</v>
      </c>
      <c r="O182" s="148">
        <f>IF(O$3&gt;=$C182,IF(O$3&lt;=$C182+$D182-1,VLOOKUP((O$3-$C182+1)/$D182,Profile!$B$2:$C$250,2)*($E182-$G181)-(IF(N$3&gt;=$C182,IF(N$3&lt;=$C182+$D182-1,VLOOKUP((N$3-$C182+1)/$D182,Profile!$B$2:$C$250,2)*($E182-$G181),0),0)),0),0)</f>
        <v>0</v>
      </c>
      <c r="P182" s="148">
        <f>IF(P$3&gt;=$C182,IF(P$3&lt;=$C182+$D182-1,VLOOKUP((P$3-$C182+1)/$D182,Profile!$B$2:$C$250,2)*($E182-$G181)-(IF(O$3&gt;=$C182,IF(O$3&lt;=$C182+$D182-1,VLOOKUP((O$3-$C182+1)/$D182,Profile!$B$2:$C$250,2)*($E182-$G181),0),0)),0),0)</f>
        <v>0</v>
      </c>
      <c r="Q182" s="148">
        <f>IF(Q$3&gt;=$C182,IF(Q$3&lt;=$C182+$D182-1,VLOOKUP((Q$3-$C182+1)/$D182,Profile!$B$2:$C$250,2)*($E182-$G181)-(IF(P$3&gt;=$C182,IF(P$3&lt;=$C182+$D182-1,VLOOKUP((P$3-$C182+1)/$D182,Profile!$B$2:$C$250,2)*($E182-$G181),0),0)),0),0)</f>
        <v>0</v>
      </c>
      <c r="R182" s="148">
        <f>IF(R$3&gt;=$C182,IF(R$3&lt;=$C182+$D182-1,VLOOKUP((R$3-$C182+1)/$D182,Profile!$B$2:$C$250,2)*($E182-$G181)-(IF(Q$3&gt;=$C182,IF(Q$3&lt;=$C182+$D182-1,VLOOKUP((Q$3-$C182+1)/$D182,Profile!$B$2:$C$250,2)*($E182-$G181),0),0)),0),0)</f>
        <v>0</v>
      </c>
      <c r="S182" s="148">
        <f>IF(S$3&gt;=$C182,IF(S$3&lt;=$C182+$D182-1,VLOOKUP((S$3-$C182+1)/$D182,Profile!$B$2:$C$250,2)*($E182-$G181)-(IF(R$3&gt;=$C182,IF(R$3&lt;=$C182+$D182-1,VLOOKUP((R$3-$C182+1)/$D182,Profile!$B$2:$C$250,2)*($E182-$G181),0),0)),0),0)</f>
        <v>0</v>
      </c>
      <c r="T182" s="148">
        <f>IF(T$3&gt;=$C182,IF(T$3&lt;=$C182+$D182-1,VLOOKUP((T$3-$C182+1)/$D182,Profile!$B$2:$C$250,2)*($E182-$G181)-(IF(S$3&gt;=$C182,IF(S$3&lt;=$C182+$D182-1,VLOOKUP((S$3-$C182+1)/$D182,Profile!$B$2:$C$250,2)*($E182-$G181),0),0)),0),0)</f>
        <v>0</v>
      </c>
      <c r="U182" s="148">
        <f>IF(U$3&gt;=$C182,IF(U$3&lt;=$C182+$D182-1,VLOOKUP((U$3-$C182+1)/$D182,Profile!$B$2:$C$250,2)*($E182-$G181)-(IF(T$3&gt;=$C182,IF(T$3&lt;=$C182+$D182-1,VLOOKUP((T$3-$C182+1)/$D182,Profile!$B$2:$C$250,2)*($E182-$G181),0),0)),0),0)</f>
        <v>0</v>
      </c>
      <c r="V182" s="148">
        <f>IF(V$3&gt;=$C182,IF(V$3&lt;=$C182+$D182-1,VLOOKUP((V$3-$C182+1)/$D182,Profile!$B$2:$C$250,2)*($E182-$G181)-(IF(U$3&gt;=$C182,IF(U$3&lt;=$C182+$D182-1,VLOOKUP((U$3-$C182+1)/$D182,Profile!$B$2:$C$250,2)*($E182-$G181),0),0)),0),0)</f>
        <v>0</v>
      </c>
      <c r="W182" s="148">
        <f>IF(W$3&gt;=$C182,IF(W$3&lt;=$C182+$D182-1,VLOOKUP((W$3-$C182+1)/$D182,Profile!$B$2:$C$250,2)*($E182-$G181)-(IF(V$3&gt;=$C182,IF(V$3&lt;=$C182+$D182-1,VLOOKUP((V$3-$C182+1)/$D182,Profile!$B$2:$C$250,2)*($E182-$G181),0),0)),0),0)</f>
        <v>0</v>
      </c>
      <c r="X182" s="148">
        <f>IF(X$3&gt;=$C182,IF(X$3&lt;=$C182+$D182-1,VLOOKUP((X$3-$C182+1)/$D182,Profile!$B$2:$C$250,2)*($E182-$G181)-(IF(W$3&gt;=$C182,IF(W$3&lt;=$C182+$D182-1,VLOOKUP((W$3-$C182+1)/$D182,Profile!$B$2:$C$250,2)*($E182-$G181),0),0)),0),0)</f>
        <v>0</v>
      </c>
      <c r="Y182" s="148">
        <f>IF(Y$3&gt;=$C182,IF(Y$3&lt;=$C182+$D182-1,VLOOKUP((Y$3-$C182+1)/$D182,Profile!$B$2:$C$250,2)*($E182-$G181)-(IF(X$3&gt;=$C182,IF(X$3&lt;=$C182+$D182-1,VLOOKUP((X$3-$C182+1)/$D182,Profile!$B$2:$C$250,2)*($E182-$G181),0),0)),0),0)</f>
        <v>0</v>
      </c>
      <c r="Z182" s="148">
        <f>IF(Z$3&gt;=$C182,IF(Z$3&lt;=$C182+$D182-1,VLOOKUP((Z$3-$C182+1)/$D182,Profile!$B$2:$C$250,2)*($E182-$G181)-(IF(Y$3&gt;=$C182,IF(Y$3&lt;=$C182+$D182-1,VLOOKUP((Y$3-$C182+1)/$D182,Profile!$B$2:$C$250,2)*($E182-$G181),0),0)),0),0)</f>
        <v>0</v>
      </c>
      <c r="AA182" s="148">
        <f>IF(AA$3&gt;=$C182,IF(AA$3&lt;=$C182+$D182-1,VLOOKUP((AA$3-$C182+1)/$D182,Profile!$B$2:$C$250,2)*($E182-$G181)-(IF(Z$3&gt;=$C182,IF(Z$3&lt;=$C182+$D182-1,VLOOKUP((Z$3-$C182+1)/$D182,Profile!$B$2:$C$250,2)*($E182-$G181),0),0)),0),0)</f>
        <v>0</v>
      </c>
      <c r="AB182" s="148">
        <f>IF(AB$3&gt;=$C182,IF(AB$3&lt;=$C182+$D182-1,VLOOKUP((AB$3-$C182+1)/$D182,Profile!$B$2:$C$250,2)*($E182-$G181)-(IF(AA$3&gt;=$C182,IF(AA$3&lt;=$C182+$D182-1,VLOOKUP((AA$3-$C182+1)/$D182,Profile!$B$2:$C$250,2)*($E182-$G181),0),0)),0),0)</f>
        <v>0</v>
      </c>
      <c r="AC182" s="148">
        <f>IF(AC$3&gt;=$C182,IF(AC$3&lt;=$C182+$D182-1,VLOOKUP((AC$3-$C182+1)/$D182,Profile!$B$2:$C$250,2)*($E182-$G181)-(IF(AB$3&gt;=$C182,IF(AB$3&lt;=$C182+$D182-1,VLOOKUP((AB$3-$C182+1)/$D182,Profile!$B$2:$C$250,2)*($E182-$G181),0),0)),0),0)</f>
        <v>0</v>
      </c>
      <c r="AD182" s="148">
        <f>IF(AD$3&gt;=$C182,IF(AD$3&lt;=$C182+$D182-1,VLOOKUP((AD$3-$C182+1)/$D182,Profile!$B$2:$C$250,2)*($E182-$G181)-(IF(AC$3&gt;=$C182,IF(AC$3&lt;=$C182+$D182-1,VLOOKUP((AC$3-$C182+1)/$D182,Profile!$B$2:$C$250,2)*($E182-$G181),0),0)),0),0)</f>
        <v>0</v>
      </c>
      <c r="AE182" s="148">
        <f>IF(AE$3&gt;=$C182,IF(AE$3&lt;=$C182+$D182-1,VLOOKUP((AE$3-$C182+1)/$D182,Profile!$B$2:$C$250,2)*($E182-$G181)-(IF(AD$3&gt;=$C182,IF(AD$3&lt;=$C182+$D182-1,VLOOKUP((AD$3-$C182+1)/$D182,Profile!$B$2:$C$250,2)*($E182-$G181),0),0)),0),0)</f>
        <v>0</v>
      </c>
      <c r="AF182" s="148">
        <f>IF(AF$3&gt;=$C182,IF(AF$3&lt;=$C182+$D182-1,VLOOKUP((AF$3-$C182+1)/$D182,Profile!$B$2:$C$250,2)*($E182-$G181)-(IF(AE$3&gt;=$C182,IF(AE$3&lt;=$C182+$D182-1,VLOOKUP((AE$3-$C182+1)/$D182,Profile!$B$2:$C$250,2)*($E182-$G181),0),0)),0),0)</f>
        <v>0</v>
      </c>
      <c r="AG182" s="148">
        <f>IF(AG$3&gt;=$C182,IF(AG$3&lt;=$C182+$D182-1,VLOOKUP((AG$3-$C182+1)/$D182,Profile!$B$2:$C$250,2)*($E182-$G181)-(IF(AF$3&gt;=$C182,IF(AF$3&lt;=$C182+$D182-1,VLOOKUP((AF$3-$C182+1)/$D182,Profile!$B$2:$C$250,2)*($E182-$G181),0),0)),0),0)</f>
        <v>0</v>
      </c>
      <c r="AH182" s="148">
        <f>IF(AH$3&gt;=$C182,IF(AH$3&lt;=$C182+$D182-1,VLOOKUP((AH$3-$C182+1)/$D182,Profile!$B$2:$C$250,2)*($E182-$G181)-(IF(AG$3&gt;=$C182,IF(AG$3&lt;=$C182+$D182-1,VLOOKUP((AG$3-$C182+1)/$D182,Profile!$B$2:$C$250,2)*($E182-$G181),0),0)),0),0)</f>
        <v>0</v>
      </c>
      <c r="AI182" s="148">
        <f>IF(AI$3&gt;=$C182,IF(AI$3&lt;=$C182+$D182-1,VLOOKUP((AI$3-$C182+1)/$D182,Profile!$B$2:$C$250,2)*($E182-$G181)-(IF(AH$3&gt;=$C182,IF(AH$3&lt;=$C182+$D182-1,VLOOKUP((AH$3-$C182+1)/$D182,Profile!$B$2:$C$250,2)*($E182-$G181),0),0)),0),0)</f>
        <v>0</v>
      </c>
      <c r="AJ182" s="148">
        <f>IF(AJ$3&gt;=$C182,IF(AJ$3&lt;=$C182+$D182-1,VLOOKUP((AJ$3-$C182+1)/$D182,Profile!$B$2:$C$250,2)*($E182-$G181)-(IF(AI$3&gt;=$C182,IF(AI$3&lt;=$C182+$D182-1,VLOOKUP((AI$3-$C182+1)/$D182,Profile!$B$2:$C$250,2)*($E182-$G181),0),0)),0),0)</f>
        <v>0</v>
      </c>
      <c r="AK182" s="148">
        <f>IF(AK$3&gt;=$C182,IF(AK$3&lt;=$C182+$D182-1,VLOOKUP((AK$3-$C182+1)/$D182,Profile!$B$2:$C$250,2)*($E182-$G181)-(IF(AJ$3&gt;=$C182,IF(AJ$3&lt;=$C182+$D182-1,VLOOKUP((AJ$3-$C182+1)/$D182,Profile!$B$2:$C$250,2)*($E182-$G181),0),0)),0),0)</f>
        <v>0</v>
      </c>
      <c r="AL182" s="148">
        <f>IF(AL$3&gt;=$C182,IF(AL$3&lt;=$C182+$D182-1,VLOOKUP((AL$3-$C182+1)/$D182,Profile!$B$2:$C$250,2)*($E182-$G181)-(IF(AK$3&gt;=$C182,IF(AK$3&lt;=$C182+$D182-1,VLOOKUP((AK$3-$C182+1)/$D182,Profile!$B$2:$C$250,2)*($E182-$G181),0),0)),0),0)</f>
        <v>0</v>
      </c>
      <c r="AM182" s="148">
        <f>IF(AM$3&gt;=$C182,IF(AM$3&lt;=$C182+$D182-1,VLOOKUP((AM$3-$C182+1)/$D182,Profile!$B$2:$C$250,2)*($E182-$G181)-(IF(AL$3&gt;=$C182,IF(AL$3&lt;=$C182+$D182-1,VLOOKUP((AL$3-$C182+1)/$D182,Profile!$B$2:$C$250,2)*($E182-$G181),0),0)),0),0)</f>
        <v>0</v>
      </c>
      <c r="AN182" s="148">
        <f>IF(AN$3&gt;=$C182,IF(AN$3&lt;=$C182+$D182-1,VLOOKUP((AN$3-$C182+1)/$D182,Profile!$B$2:$C$250,2)*($E182-$G181)-(IF(AM$3&gt;=$C182,IF(AM$3&lt;=$C182+$D182-1,VLOOKUP((AM$3-$C182+1)/$D182,Profile!$B$2:$C$250,2)*($E182-$G181),0),0)),0),0)</f>
        <v>0</v>
      </c>
      <c r="AO182" s="148">
        <f>IF(AO$3&gt;=$C182,IF(AO$3&lt;=$C182+$D182-1,VLOOKUP((AO$3-$C182+1)/$D182,Profile!$B$2:$C$250,2)*($E182-$G181)-(IF(AN$3&gt;=$C182,IF(AN$3&lt;=$C182+$D182-1,VLOOKUP((AN$3-$C182+1)/$D182,Profile!$B$2:$C$250,2)*($E182-$G181),0),0)),0),0)</f>
        <v>0</v>
      </c>
      <c r="AP182" s="148">
        <f>IF(AP$3&gt;=$C182,IF(AP$3&lt;=$C182+$D182-1,VLOOKUP((AP$3-$C182+1)/$D182,Profile!$B$2:$C$250,2)*($E182-$G181)-(IF(AO$3&gt;=$C182,IF(AO$3&lt;=$C182+$D182-1,VLOOKUP((AO$3-$C182+1)/$D182,Profile!$B$2:$C$250,2)*($E182-$G181),0),0)),0),0)</f>
        <v>0</v>
      </c>
      <c r="AQ182" s="148">
        <f>IF(AQ$3&gt;=$C182,IF(AQ$3&lt;=$C182+$D182-1,VLOOKUP((AQ$3-$C182+1)/$D182,Profile!$B$2:$C$250,2)*($E182-$G181)-(IF(AP$3&gt;=$C182,IF(AP$3&lt;=$C182+$D182-1,VLOOKUP((AP$3-$C182+1)/$D182,Profile!$B$2:$C$250,2)*($E182-$G181),0),0)),0),0)</f>
        <v>0</v>
      </c>
      <c r="AR182" s="148">
        <f>IF(AR$3&gt;=$C182,IF(AR$3&lt;=$C182+$D182-1,VLOOKUP((AR$3-$C182+1)/$D182,Profile!$B$2:$C$250,2)*($E182-$G181)-(IF(AQ$3&gt;=$C182,IF(AQ$3&lt;=$C182+$D182-1,VLOOKUP((AQ$3-$C182+1)/$D182,Profile!$B$2:$C$250,2)*($E182-$G181),0),0)),0),0)</f>
        <v>0</v>
      </c>
      <c r="AS182" s="148">
        <f>IF(AS$3&gt;=$C182,IF(AS$3&lt;=$C182+$D182-1,VLOOKUP((AS$3-$C182+1)/$D182,Profile!$B$2:$C$250,2)*($E182-$G181)-(IF(AR$3&gt;=$C182,IF(AR$3&lt;=$C182+$D182-1,VLOOKUP((AR$3-$C182+1)/$D182,Profile!$B$2:$C$250,2)*($E182-$G181),0),0)),0),0)</f>
        <v>0</v>
      </c>
      <c r="AT182" s="148">
        <f>IF(AT$3&gt;=$C182,IF(AT$3&lt;=$C182+$D182-1,VLOOKUP((AT$3-$C182+1)/$D182,Profile!$B$2:$C$250,2)*($E182-$G181)-(IF(AS$3&gt;=$C182,IF(AS$3&lt;=$C182+$D182-1,VLOOKUP((AS$3-$C182+1)/$D182,Profile!$B$2:$C$250,2)*($E182-$G181),0),0)),0),0)</f>
        <v>0</v>
      </c>
      <c r="AU182" s="148">
        <f>IF(AU$3&gt;=$C182,IF(AU$3&lt;=$C182+$D182-1,VLOOKUP((AU$3-$C182+1)/$D182,Profile!$B$2:$C$250,2)*($E182-$G181)-(IF(AT$3&gt;=$C182,IF(AT$3&lt;=$C182+$D182-1,VLOOKUP((AT$3-$C182+1)/$D182,Profile!$B$2:$C$250,2)*($E182-$G181),0),0)),0),0)</f>
        <v>0</v>
      </c>
      <c r="AV182" s="148">
        <f>IF(AV$3&gt;=$C182,IF(AV$3&lt;=$C182+$D182-1,VLOOKUP((AV$3-$C182+1)/$D182,Profile!$B$2:$C$250,2)*($E182-$G181)-(IF(AU$3&gt;=$C182,IF(AU$3&lt;=$C182+$D182-1,VLOOKUP((AU$3-$C182+1)/$D182,Profile!$B$2:$C$250,2)*($E182-$G181),0),0)),0),0)</f>
        <v>0</v>
      </c>
      <c r="AW182" s="148">
        <f>IF(AW$3&gt;=$C182,IF(AW$3&lt;=$C182+$D182-1,VLOOKUP((AW$3-$C182+1)/$D182,Profile!$B$2:$C$250,2)*($E182-$G181)-(IF(AV$3&gt;=$C182,IF(AV$3&lt;=$C182+$D182-1,VLOOKUP((AV$3-$C182+1)/$D182,Profile!$B$2:$C$250,2)*($E182-$G181),0),0)),0),0)</f>
        <v>0</v>
      </c>
      <c r="AX182" s="148">
        <f>IF(AX$3&gt;=$C182,IF(AX$3&lt;=$C182+$D182-1,VLOOKUP((AX$3-$C182+1)/$D182,Profile!$B$2:$C$250,2)*($E182-$G181)-(IF(AW$3&gt;=$C182,IF(AW$3&lt;=$C182+$D182-1,VLOOKUP((AW$3-$C182+1)/$D182,Profile!$B$2:$C$250,2)*($E182-$G181),0),0)),0),0)</f>
        <v>0</v>
      </c>
      <c r="AY182" s="148">
        <f>IF(AY$3&gt;=$C182,IF(AY$3&lt;=$C182+$D182-1,VLOOKUP((AY$3-$C182+1)/$D182,Profile!$B$2:$C$250,2)*($E182-$G181)-(IF(AX$3&gt;=$C182,IF(AX$3&lt;=$C182+$D182-1,VLOOKUP((AX$3-$C182+1)/$D182,Profile!$B$2:$C$250,2)*($E182-$G181),0),0)),0),0)</f>
        <v>0</v>
      </c>
      <c r="AZ182" s="148">
        <f>IF(AZ$3&gt;=$C182,IF(AZ$3&lt;=$C182+$D182-1,VLOOKUP((AZ$3-$C182+1)/$D182,Profile!$B$2:$C$250,2)*($E182-$G181)-(IF(AY$3&gt;=$C182,IF(AY$3&lt;=$C182+$D182-1,VLOOKUP((AY$3-$C182+1)/$D182,Profile!$B$2:$C$250,2)*($E182-$G181),0),0)),0),0)</f>
        <v>0</v>
      </c>
      <c r="BA182" s="148">
        <f>IF(BA$3&gt;=$C182,IF(BA$3&lt;=$C182+$D182-1,VLOOKUP((BA$3-$C182+1)/$D182,Profile!$B$2:$C$250,2)*($E182-$G181)-(IF(AZ$3&gt;=$C182,IF(AZ$3&lt;=$C182+$D182-1,VLOOKUP((AZ$3-$C182+1)/$D182,Profile!$B$2:$C$250,2)*($E182-$G181),0),0)),0),0)</f>
        <v>0</v>
      </c>
      <c r="BB182" s="148">
        <f>IF(BB$3&gt;=$C182,IF(BB$3&lt;=$C182+$D182-1,VLOOKUP((BB$3-$C182+1)/$D182,Profile!$B$2:$C$250,2)*($E182-$G181)-(IF(BA$3&gt;=$C182,IF(BA$3&lt;=$C182+$D182-1,VLOOKUP((BA$3-$C182+1)/$D182,Profile!$B$2:$C$250,2)*($E182-$G181),0),0)),0),0)</f>
        <v>0</v>
      </c>
      <c r="BC182" s="148">
        <f>IF(BC$3&gt;=$C182,IF(BC$3&lt;=$C182+$D182-1,VLOOKUP((BC$3-$C182+1)/$D182,Profile!$B$2:$C$250,2)*($E182-$G181)-(IF(BB$3&gt;=$C182,IF(BB$3&lt;=$C182+$D182-1,VLOOKUP((BB$3-$C182+1)/$D182,Profile!$B$2:$C$250,2)*($E182-$G181),0),0)),0),0)</f>
        <v>0</v>
      </c>
      <c r="BD182" s="148">
        <f>IF(BD$3&gt;=$C182,IF(BD$3&lt;=$C182+$D182-1,VLOOKUP((BD$3-$C182+1)/$D182,Profile!$B$2:$C$250,2)*($E182-$G181)-(IF(BC$3&gt;=$C182,IF(BC$3&lt;=$C182+$D182-1,VLOOKUP((BC$3-$C182+1)/$D182,Profile!$B$2:$C$250,2)*($E182-$G181),0),0)),0),0)</f>
        <v>0</v>
      </c>
      <c r="BE182" s="148">
        <f>IF(BE$3&gt;=$C182,IF(BE$3&lt;=$C182+$D182-1,VLOOKUP((BE$3-$C182+1)/$D182,Profile!$B$2:$C$250,2)*($E182-$G181)-(IF(BD$3&gt;=$C182,IF(BD$3&lt;=$C182+$D182-1,VLOOKUP((BD$3-$C182+1)/$D182,Profile!$B$2:$C$250,2)*($E182-$G181),0),0)),0),0)</f>
        <v>0</v>
      </c>
      <c r="BF182" s="148">
        <f>IF(BF$3&gt;=$C182,IF(BF$3&lt;=$C182+$D182-1,VLOOKUP((BF$3-$C182+1)/$D182,Profile!$B$2:$C$250,2)*($E182-$G181)-(IF(BE$3&gt;=$C182,IF(BE$3&lt;=$C182+$D182-1,VLOOKUP((BE$3-$C182+1)/$D182,Profile!$B$2:$C$250,2)*($E182-$G181),0),0)),0),0)</f>
        <v>0</v>
      </c>
      <c r="BG182" s="148">
        <f>IF(BG$3&gt;=$C182,IF(BG$3&lt;=$C182+$D182-1,VLOOKUP((BG$3-$C182+1)/$D182,Profile!$B$2:$C$250,2)*($E182-$G181)-(IF(BF$3&gt;=$C182,IF(BF$3&lt;=$C182+$D182-1,VLOOKUP((BF$3-$C182+1)/$D182,Profile!$B$2:$C$250,2)*($E182-$G181),0),0)),0),0)</f>
        <v>0</v>
      </c>
      <c r="BH182" s="148">
        <f>IF(BH$3&gt;=$C182,IF(BH$3&lt;=$C182+$D182-1,VLOOKUP((BH$3-$C182+1)/$D182,Profile!$B$2:$C$250,2)*($E182-$G181)-(IF(BG$3&gt;=$C182,IF(BG$3&lt;=$C182+$D182-1,VLOOKUP((BG$3-$C182+1)/$D182,Profile!$B$2:$C$250,2)*($E182-$G181),0),0)),0),0)</f>
        <v>0</v>
      </c>
      <c r="BI182" s="148">
        <f>IF(BI$3&gt;=$C182,IF(BI$3&lt;=$C182+$D182-1,VLOOKUP((BI$3-$C182+1)/$D182,Profile!$B$2:$C$250,2)*($E182-$G181)-(IF(BH$3&gt;=$C182,IF(BH$3&lt;=$C182+$D182-1,VLOOKUP((BH$3-$C182+1)/$D182,Profile!$B$2:$C$250,2)*($E182-$G181),0),0)),0),0)</f>
        <v>0</v>
      </c>
      <c r="BJ182" s="148">
        <f>IF(BJ$3&gt;=$C182,IF(BJ$3&lt;=$C182+$D182-1,VLOOKUP((BJ$3-$C182+1)/$D182,Profile!$B$2:$C$250,2)*($E182-$G181)-(IF(BI$3&gt;=$C182,IF(BI$3&lt;=$C182+$D182-1,VLOOKUP((BI$3-$C182+1)/$D182,Profile!$B$2:$C$250,2)*($E182-$G181),0),0)),0),0)</f>
        <v>0</v>
      </c>
      <c r="BK182" s="148">
        <f>IF(BK$3&gt;=$C182,IF(BK$3&lt;=$C182+$D182-1,VLOOKUP((BK$3-$C182+1)/$D182,Profile!$B$2:$C$250,2)*($E182-$G181)-(IF(BJ$3&gt;=$C182,IF(BJ$3&lt;=$C182+$D182-1,VLOOKUP((BJ$3-$C182+1)/$D182,Profile!$B$2:$C$250,2)*($E182-$G181),0),0)),0),0)</f>
        <v>0</v>
      </c>
      <c r="BL182" s="148">
        <f>IF(BL$3&gt;=$C182,IF(BL$3&lt;=$C182+$D182-1,VLOOKUP((BL$3-$C182+1)/$D182,Profile!$B$2:$C$250,2)*($E182-$G181)-(IF(BK$3&gt;=$C182,IF(BK$3&lt;=$C182+$D182-1,VLOOKUP((BK$3-$C182+1)/$D182,Profile!$B$2:$C$250,2)*($E182-$G181),0),0)),0),0)</f>
        <v>0</v>
      </c>
      <c r="BM182" s="148">
        <f>IF(BM$3&gt;=$C182,IF(BM$3&lt;=$C182+$D182-1,VLOOKUP((BM$3-$C182+1)/$D182,Profile!$B$2:$C$250,2)*($E182-$G181)-(IF(BL$3&gt;=$C182,IF(BL$3&lt;=$C182+$D182-1,VLOOKUP((BL$3-$C182+1)/$D182,Profile!$B$2:$C$250,2)*($E182-$G181),0),0)),0),0)</f>
        <v>0</v>
      </c>
      <c r="BN182" s="148">
        <f>IF(BN$3&gt;=$C182,IF(BN$3&lt;=$C182+$D182-1,VLOOKUP((BN$3-$C182+1)/$D182,Profile!$B$2:$C$250,2)*($E182-$G181)-(IF(BM$3&gt;=$C182,IF(BM$3&lt;=$C182+$D182-1,VLOOKUP((BM$3-$C182+1)/$D182,Profile!$B$2:$C$250,2)*($E182-$G181),0),0)),0),0)</f>
        <v>0</v>
      </c>
      <c r="BO182" s="148">
        <f>IF(BO$3&gt;=$C182,IF(BO$3&lt;=$C182+$D182-1,VLOOKUP((BO$3-$C182+1)/$D182,Profile!$B$2:$C$250,2)*($E182-$G181)-(IF(BN$3&gt;=$C182,IF(BN$3&lt;=$C182+$D182-1,VLOOKUP((BN$3-$C182+1)/$D182,Profile!$B$2:$C$250,2)*($E182-$G181),0),0)),0),0)</f>
        <v>0</v>
      </c>
      <c r="BP182" s="148">
        <f>IF(BP$3&gt;=$C182,IF(BP$3&lt;=$C182+$D182-1,VLOOKUP((BP$3-$C182+1)/$D182,Profile!$B$2:$C$250,2)*($E182-$G181)-(IF(BO$3&gt;=$C182,IF(BO$3&lt;=$C182+$D182-1,VLOOKUP((BO$3-$C182+1)/$D182,Profile!$B$2:$C$250,2)*($E182-$G181),0),0)),0),0)</f>
        <v>0</v>
      </c>
      <c r="BQ182" s="148">
        <f>IF(BQ$3&gt;=$C182,IF(BQ$3&lt;=$C182+$D182-1,VLOOKUP((BQ$3-$C182+1)/$D182,Profile!$B$2:$C$250,2)*($E182-$G181)-(IF(BP$3&gt;=$C182,IF(BP$3&lt;=$C182+$D182-1,VLOOKUP((BP$3-$C182+1)/$D182,Profile!$B$2:$C$250,2)*($E182-$G181),0),0)),0),0)</f>
        <v>0</v>
      </c>
      <c r="BR182" s="148">
        <f>IF(BR$3&gt;=$C182,IF(BR$3&lt;=$C182+$D182-1,VLOOKUP((BR$3-$C182+1)/$D182,Profile!$B$2:$C$250,2)*($E182-$G181)-(IF(BQ$3&gt;=$C182,IF(BQ$3&lt;=$C182+$D182-1,VLOOKUP((BQ$3-$C182+1)/$D182,Profile!$B$2:$C$250,2)*($E182-$G181),0),0)),0),0)</f>
        <v>0</v>
      </c>
      <c r="BS182" s="148">
        <f>IF(BS$3&gt;=$C182,IF(BS$3&lt;=$C182+$D182-1,VLOOKUP((BS$3-$C182+1)/$D182,Profile!$B$2:$C$250,2)*($E182-$G181)-(IF(BR$3&gt;=$C182,IF(BR$3&lt;=$C182+$D182-1,VLOOKUP((BR$3-$C182+1)/$D182,Profile!$B$2:$C$250,2)*($E182-$G181),0),0)),0),0)</f>
        <v>0</v>
      </c>
      <c r="BT182" s="148">
        <f>IF(BT$3&gt;=$C182,IF(BT$3&lt;=$C182+$D182-1,VLOOKUP((BT$3-$C182+1)/$D182,Profile!$B$2:$C$250,2)*($E182-$G181)-(IF(BS$3&gt;=$C182,IF(BS$3&lt;=$C182+$D182-1,VLOOKUP((BS$3-$C182+1)/$D182,Profile!$B$2:$C$250,2)*($E182-$G181),0),0)),0),0)</f>
        <v>0</v>
      </c>
    </row>
    <row r="183" spans="1:72" ht="10.15" customHeight="1">
      <c r="A183" s="131"/>
      <c r="B183" s="154"/>
      <c r="C183" s="131"/>
      <c r="D183" s="153"/>
      <c r="E183" s="149"/>
      <c r="F183" s="142" t="s">
        <v>31</v>
      </c>
      <c r="G183" s="148">
        <f>SUM(H183:GA183)</f>
        <v>0</v>
      </c>
      <c r="H183" s="148">
        <f t="shared" ref="H183:AM183" si="142">+H181+H182</f>
        <v>0</v>
      </c>
      <c r="I183" s="148">
        <f t="shared" si="142"/>
        <v>0</v>
      </c>
      <c r="J183" s="148">
        <f t="shared" si="142"/>
        <v>0</v>
      </c>
      <c r="K183" s="148">
        <f t="shared" si="142"/>
        <v>0</v>
      </c>
      <c r="L183" s="148">
        <f t="shared" si="142"/>
        <v>0</v>
      </c>
      <c r="M183" s="148">
        <f t="shared" si="142"/>
        <v>0</v>
      </c>
      <c r="N183" s="148">
        <f t="shared" si="142"/>
        <v>0</v>
      </c>
      <c r="O183" s="148">
        <f t="shared" si="142"/>
        <v>0</v>
      </c>
      <c r="P183" s="148">
        <f t="shared" si="142"/>
        <v>0</v>
      </c>
      <c r="Q183" s="148">
        <f t="shared" si="142"/>
        <v>0</v>
      </c>
      <c r="R183" s="148">
        <f t="shared" si="142"/>
        <v>0</v>
      </c>
      <c r="S183" s="148">
        <f t="shared" si="142"/>
        <v>0</v>
      </c>
      <c r="T183" s="148">
        <f t="shared" si="142"/>
        <v>0</v>
      </c>
      <c r="U183" s="148">
        <f t="shared" si="142"/>
        <v>0</v>
      </c>
      <c r="V183" s="148">
        <f t="shared" si="142"/>
        <v>0</v>
      </c>
      <c r="W183" s="148">
        <f t="shared" si="142"/>
        <v>0</v>
      </c>
      <c r="X183" s="148">
        <f t="shared" si="142"/>
        <v>0</v>
      </c>
      <c r="Y183" s="148">
        <f t="shared" si="142"/>
        <v>0</v>
      </c>
      <c r="Z183" s="148">
        <f t="shared" si="142"/>
        <v>0</v>
      </c>
      <c r="AA183" s="148">
        <f t="shared" si="142"/>
        <v>0</v>
      </c>
      <c r="AB183" s="148">
        <f t="shared" si="142"/>
        <v>0</v>
      </c>
      <c r="AC183" s="148">
        <f t="shared" si="142"/>
        <v>0</v>
      </c>
      <c r="AD183" s="148">
        <f t="shared" si="142"/>
        <v>0</v>
      </c>
      <c r="AE183" s="148">
        <f t="shared" si="142"/>
        <v>0</v>
      </c>
      <c r="AF183" s="148">
        <f t="shared" si="142"/>
        <v>0</v>
      </c>
      <c r="AG183" s="148">
        <f t="shared" si="142"/>
        <v>0</v>
      </c>
      <c r="AH183" s="148">
        <f t="shared" si="142"/>
        <v>0</v>
      </c>
      <c r="AI183" s="148">
        <f t="shared" si="142"/>
        <v>0</v>
      </c>
      <c r="AJ183" s="148">
        <f t="shared" si="142"/>
        <v>0</v>
      </c>
      <c r="AK183" s="148">
        <f t="shared" si="142"/>
        <v>0</v>
      </c>
      <c r="AL183" s="148">
        <f t="shared" si="142"/>
        <v>0</v>
      </c>
      <c r="AM183" s="148">
        <f t="shared" si="142"/>
        <v>0</v>
      </c>
      <c r="AN183" s="148">
        <f t="shared" ref="AN183:BS183" si="143">+AN181+AN182</f>
        <v>0</v>
      </c>
      <c r="AO183" s="148">
        <f t="shared" si="143"/>
        <v>0</v>
      </c>
      <c r="AP183" s="148">
        <f t="shared" si="143"/>
        <v>0</v>
      </c>
      <c r="AQ183" s="148">
        <f t="shared" si="143"/>
        <v>0</v>
      </c>
      <c r="AR183" s="148">
        <f t="shared" si="143"/>
        <v>0</v>
      </c>
      <c r="AS183" s="148">
        <f t="shared" si="143"/>
        <v>0</v>
      </c>
      <c r="AT183" s="148">
        <f t="shared" si="143"/>
        <v>0</v>
      </c>
      <c r="AU183" s="148">
        <f t="shared" si="143"/>
        <v>0</v>
      </c>
      <c r="AV183" s="148">
        <f t="shared" si="143"/>
        <v>0</v>
      </c>
      <c r="AW183" s="148">
        <f t="shared" si="143"/>
        <v>0</v>
      </c>
      <c r="AX183" s="148">
        <f t="shared" si="143"/>
        <v>0</v>
      </c>
      <c r="AY183" s="148">
        <f t="shared" si="143"/>
        <v>0</v>
      </c>
      <c r="AZ183" s="148">
        <f t="shared" si="143"/>
        <v>0</v>
      </c>
      <c r="BA183" s="148">
        <f t="shared" si="143"/>
        <v>0</v>
      </c>
      <c r="BB183" s="148">
        <f t="shared" si="143"/>
        <v>0</v>
      </c>
      <c r="BC183" s="148">
        <f t="shared" si="143"/>
        <v>0</v>
      </c>
      <c r="BD183" s="148">
        <f t="shared" si="143"/>
        <v>0</v>
      </c>
      <c r="BE183" s="148">
        <f t="shared" si="143"/>
        <v>0</v>
      </c>
      <c r="BF183" s="148">
        <f t="shared" si="143"/>
        <v>0</v>
      </c>
      <c r="BG183" s="148">
        <f t="shared" si="143"/>
        <v>0</v>
      </c>
      <c r="BH183" s="148">
        <f t="shared" si="143"/>
        <v>0</v>
      </c>
      <c r="BI183" s="148">
        <f t="shared" si="143"/>
        <v>0</v>
      </c>
      <c r="BJ183" s="148">
        <f t="shared" si="143"/>
        <v>0</v>
      </c>
      <c r="BK183" s="148">
        <f t="shared" si="143"/>
        <v>0</v>
      </c>
      <c r="BL183" s="148">
        <f t="shared" si="143"/>
        <v>0</v>
      </c>
      <c r="BM183" s="148">
        <f t="shared" si="143"/>
        <v>0</v>
      </c>
      <c r="BN183" s="148">
        <f t="shared" si="143"/>
        <v>0</v>
      </c>
      <c r="BO183" s="148">
        <f t="shared" si="143"/>
        <v>0</v>
      </c>
      <c r="BP183" s="148">
        <f t="shared" si="143"/>
        <v>0</v>
      </c>
      <c r="BQ183" s="148">
        <f t="shared" si="143"/>
        <v>0</v>
      </c>
      <c r="BR183" s="148">
        <f t="shared" si="143"/>
        <v>0</v>
      </c>
      <c r="BS183" s="148">
        <f t="shared" si="143"/>
        <v>0</v>
      </c>
      <c r="BT183" s="148">
        <f>+BT181+BT182</f>
        <v>0</v>
      </c>
    </row>
    <row r="184" spans="1:72" ht="10.15" customHeight="1">
      <c r="A184" s="131"/>
      <c r="B184" s="154"/>
      <c r="C184" s="131"/>
      <c r="D184" s="149"/>
      <c r="F184" s="142" t="s">
        <v>36</v>
      </c>
      <c r="G184" s="148"/>
      <c r="H184" s="148">
        <f>+H183</f>
        <v>0</v>
      </c>
      <c r="I184" s="148">
        <f t="shared" ref="I184:AN184" si="144">+I183+H184</f>
        <v>0</v>
      </c>
      <c r="J184" s="148">
        <f t="shared" si="144"/>
        <v>0</v>
      </c>
      <c r="K184" s="148">
        <f t="shared" si="144"/>
        <v>0</v>
      </c>
      <c r="L184" s="148">
        <f t="shared" si="144"/>
        <v>0</v>
      </c>
      <c r="M184" s="148">
        <f t="shared" si="144"/>
        <v>0</v>
      </c>
      <c r="N184" s="148">
        <f t="shared" si="144"/>
        <v>0</v>
      </c>
      <c r="O184" s="148">
        <f t="shared" si="144"/>
        <v>0</v>
      </c>
      <c r="P184" s="148">
        <f t="shared" si="144"/>
        <v>0</v>
      </c>
      <c r="Q184" s="148">
        <f t="shared" si="144"/>
        <v>0</v>
      </c>
      <c r="R184" s="148">
        <f t="shared" si="144"/>
        <v>0</v>
      </c>
      <c r="S184" s="148">
        <f t="shared" si="144"/>
        <v>0</v>
      </c>
      <c r="T184" s="148">
        <f t="shared" si="144"/>
        <v>0</v>
      </c>
      <c r="U184" s="148">
        <f t="shared" si="144"/>
        <v>0</v>
      </c>
      <c r="V184" s="148">
        <f t="shared" si="144"/>
        <v>0</v>
      </c>
      <c r="W184" s="148">
        <f t="shared" si="144"/>
        <v>0</v>
      </c>
      <c r="X184" s="148">
        <f t="shared" si="144"/>
        <v>0</v>
      </c>
      <c r="Y184" s="148">
        <f t="shared" si="144"/>
        <v>0</v>
      </c>
      <c r="Z184" s="148">
        <f t="shared" si="144"/>
        <v>0</v>
      </c>
      <c r="AA184" s="148">
        <f t="shared" si="144"/>
        <v>0</v>
      </c>
      <c r="AB184" s="148">
        <f t="shared" si="144"/>
        <v>0</v>
      </c>
      <c r="AC184" s="148">
        <f t="shared" si="144"/>
        <v>0</v>
      </c>
      <c r="AD184" s="148">
        <f t="shared" si="144"/>
        <v>0</v>
      </c>
      <c r="AE184" s="148">
        <f t="shared" si="144"/>
        <v>0</v>
      </c>
      <c r="AF184" s="148">
        <f t="shared" si="144"/>
        <v>0</v>
      </c>
      <c r="AG184" s="148">
        <f t="shared" si="144"/>
        <v>0</v>
      </c>
      <c r="AH184" s="148">
        <f t="shared" si="144"/>
        <v>0</v>
      </c>
      <c r="AI184" s="148">
        <f t="shared" si="144"/>
        <v>0</v>
      </c>
      <c r="AJ184" s="148">
        <f t="shared" si="144"/>
        <v>0</v>
      </c>
      <c r="AK184" s="148">
        <f t="shared" si="144"/>
        <v>0</v>
      </c>
      <c r="AL184" s="148">
        <f t="shared" si="144"/>
        <v>0</v>
      </c>
      <c r="AM184" s="148">
        <f t="shared" si="144"/>
        <v>0</v>
      </c>
      <c r="AN184" s="148">
        <f t="shared" si="144"/>
        <v>0</v>
      </c>
      <c r="AO184" s="148">
        <f t="shared" ref="AO184:BT184" si="145">+AO183+AN184</f>
        <v>0</v>
      </c>
      <c r="AP184" s="148">
        <f t="shared" si="145"/>
        <v>0</v>
      </c>
      <c r="AQ184" s="148">
        <f t="shared" si="145"/>
        <v>0</v>
      </c>
      <c r="AR184" s="148">
        <f t="shared" si="145"/>
        <v>0</v>
      </c>
      <c r="AS184" s="148">
        <f t="shared" si="145"/>
        <v>0</v>
      </c>
      <c r="AT184" s="148">
        <f t="shared" si="145"/>
        <v>0</v>
      </c>
      <c r="AU184" s="148">
        <f t="shared" si="145"/>
        <v>0</v>
      </c>
      <c r="AV184" s="148">
        <f t="shared" si="145"/>
        <v>0</v>
      </c>
      <c r="AW184" s="148">
        <f t="shared" si="145"/>
        <v>0</v>
      </c>
      <c r="AX184" s="148">
        <f t="shared" si="145"/>
        <v>0</v>
      </c>
      <c r="AY184" s="148">
        <f t="shared" si="145"/>
        <v>0</v>
      </c>
      <c r="AZ184" s="148">
        <f t="shared" si="145"/>
        <v>0</v>
      </c>
      <c r="BA184" s="148">
        <f t="shared" si="145"/>
        <v>0</v>
      </c>
      <c r="BB184" s="148">
        <f t="shared" si="145"/>
        <v>0</v>
      </c>
      <c r="BC184" s="148">
        <f t="shared" si="145"/>
        <v>0</v>
      </c>
      <c r="BD184" s="148">
        <f t="shared" si="145"/>
        <v>0</v>
      </c>
      <c r="BE184" s="148">
        <f t="shared" si="145"/>
        <v>0</v>
      </c>
      <c r="BF184" s="148">
        <f t="shared" si="145"/>
        <v>0</v>
      </c>
      <c r="BG184" s="148">
        <f t="shared" si="145"/>
        <v>0</v>
      </c>
      <c r="BH184" s="148">
        <f t="shared" si="145"/>
        <v>0</v>
      </c>
      <c r="BI184" s="148">
        <f t="shared" si="145"/>
        <v>0</v>
      </c>
      <c r="BJ184" s="148">
        <f t="shared" si="145"/>
        <v>0</v>
      </c>
      <c r="BK184" s="148">
        <f t="shared" si="145"/>
        <v>0</v>
      </c>
      <c r="BL184" s="148">
        <f t="shared" si="145"/>
        <v>0</v>
      </c>
      <c r="BM184" s="148">
        <f t="shared" si="145"/>
        <v>0</v>
      </c>
      <c r="BN184" s="148">
        <f t="shared" si="145"/>
        <v>0</v>
      </c>
      <c r="BO184" s="148">
        <f t="shared" si="145"/>
        <v>0</v>
      </c>
      <c r="BP184" s="148">
        <f t="shared" si="145"/>
        <v>0</v>
      </c>
      <c r="BQ184" s="148">
        <f t="shared" si="145"/>
        <v>0</v>
      </c>
      <c r="BR184" s="148">
        <f t="shared" si="145"/>
        <v>0</v>
      </c>
      <c r="BS184" s="148">
        <f t="shared" si="145"/>
        <v>0</v>
      </c>
      <c r="BT184" s="148">
        <f t="shared" si="145"/>
        <v>0</v>
      </c>
    </row>
    <row r="185" spans="1:72" ht="1.9" customHeight="1">
      <c r="A185" s="131"/>
      <c r="B185" s="154"/>
      <c r="C185" s="131"/>
      <c r="E185" s="149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</row>
    <row r="186" spans="1:72" ht="10.15" customHeight="1">
      <c r="A186" s="131">
        <v>37</v>
      </c>
      <c r="B186" s="155" t="s">
        <v>71</v>
      </c>
      <c r="C186" s="131"/>
      <c r="E186" s="149"/>
      <c r="F186" s="156" t="s">
        <v>34</v>
      </c>
      <c r="G186" s="148">
        <f>SUM(H186:GA186)</f>
        <v>0</v>
      </c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>
        <v>0</v>
      </c>
      <c r="X186" s="157">
        <v>0</v>
      </c>
      <c r="Y186" s="149">
        <v>0</v>
      </c>
      <c r="Z186" s="157">
        <v>0</v>
      </c>
      <c r="AA186" s="157">
        <v>0</v>
      </c>
      <c r="AB186" s="157">
        <v>0</v>
      </c>
      <c r="AC186" s="157">
        <v>0</v>
      </c>
      <c r="AD186" s="157">
        <v>0</v>
      </c>
      <c r="AE186" s="157">
        <v>0</v>
      </c>
      <c r="AF186" s="157">
        <v>0</v>
      </c>
      <c r="AG186" s="157">
        <v>0</v>
      </c>
      <c r="AH186" s="157">
        <v>0</v>
      </c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</row>
    <row r="187" spans="1:72" ht="10.15" customHeight="1">
      <c r="A187" s="131"/>
      <c r="B187" s="154"/>
      <c r="C187" s="150"/>
      <c r="D187" s="151"/>
      <c r="E187" s="152"/>
      <c r="F187" s="142" t="s">
        <v>35</v>
      </c>
      <c r="G187" s="148">
        <f>SUM(H187:GA187)</f>
        <v>0</v>
      </c>
      <c r="H187" s="148">
        <f>IF(H$3&gt;=$C187,IF(H$3&lt;=$C187+$D187-1,VLOOKUP((H$3-$C187+1)/$D187,Profile!$B$2:$C$250,2)*($E187-$G186)-(IF(G$3&gt;=$C187,IF(G$3&lt;=$C187+$D187-1,VLOOKUP((G$3-$C187+1)/$D187,Profile!$B$2:$C$250,2)*($E187-$G186),0),0)),0),0)</f>
        <v>0</v>
      </c>
      <c r="I187" s="148">
        <f>IF(I$3&gt;=$C187,IF(I$3&lt;=$C187+$D187-1,VLOOKUP((I$3-$C187+1)/$D187,Profile!$B$2:$C$250,2)*($E187-$G186)-(IF(H$3&gt;=$C187,IF(H$3&lt;=$C187+$D187-1,VLOOKUP((H$3-$C187+1)/$D187,Profile!$B$2:$C$250,2)*($E187-$G186),0),0)),0),0)</f>
        <v>0</v>
      </c>
      <c r="J187" s="148">
        <f>IF(J$3&gt;=$C187,IF(J$3&lt;=$C187+$D187-1,VLOOKUP((J$3-$C187+1)/$D187,Profile!$B$2:$C$250,2)*($E187-$G186)-(IF(I$3&gt;=$C187,IF(I$3&lt;=$C187+$D187-1,VLOOKUP((I$3-$C187+1)/$D187,Profile!$B$2:$C$250,2)*($E187-$G186),0),0)),0),0)</f>
        <v>0</v>
      </c>
      <c r="K187" s="148">
        <f>IF(K$3&gt;=$C187,IF(K$3&lt;=$C187+$D187-1,VLOOKUP((K$3-$C187+1)/$D187,Profile!$B$2:$C$250,2)*($E187-$G186)-(IF(J$3&gt;=$C187,IF(J$3&lt;=$C187+$D187-1,VLOOKUP((J$3-$C187+1)/$D187,Profile!$B$2:$C$250,2)*($E187-$G186),0),0)),0),0)</f>
        <v>0</v>
      </c>
      <c r="L187" s="148">
        <f>IF(L$3&gt;=$C187,IF(L$3&lt;=$C187+$D187-1,VLOOKUP((L$3-$C187+1)/$D187,Profile!$B$2:$C$250,2)*($E187-$G186)-(IF(K$3&gt;=$C187,IF(K$3&lt;=$C187+$D187-1,VLOOKUP((K$3-$C187+1)/$D187,Profile!$B$2:$C$250,2)*($E187-$G186),0),0)),0),0)</f>
        <v>0</v>
      </c>
      <c r="M187" s="148">
        <f>IF(M$3&gt;=$C187,IF(M$3&lt;=$C187+$D187-1,VLOOKUP((M$3-$C187+1)/$D187,Profile!$B$2:$C$250,2)*($E187-$G186)-(IF(L$3&gt;=$C187,IF(L$3&lt;=$C187+$D187-1,VLOOKUP((L$3-$C187+1)/$D187,Profile!$B$2:$C$250,2)*($E187-$G186),0),0)),0),0)</f>
        <v>0</v>
      </c>
      <c r="N187" s="148">
        <f>IF(N$3&gt;=$C187,IF(N$3&lt;=$C187+$D187-1,VLOOKUP((N$3-$C187+1)/$D187,Profile!$B$2:$C$250,2)*($E187-$G186)-(IF(M$3&gt;=$C187,IF(M$3&lt;=$C187+$D187-1,VLOOKUP((M$3-$C187+1)/$D187,Profile!$B$2:$C$250,2)*($E187-$G186),0),0)),0),0)</f>
        <v>0</v>
      </c>
      <c r="O187" s="148">
        <f>IF(O$3&gt;=$C187,IF(O$3&lt;=$C187+$D187-1,VLOOKUP((O$3-$C187+1)/$D187,Profile!$B$2:$C$250,2)*($E187-$G186)-(IF(N$3&gt;=$C187,IF(N$3&lt;=$C187+$D187-1,VLOOKUP((N$3-$C187+1)/$D187,Profile!$B$2:$C$250,2)*($E187-$G186),0),0)),0),0)</f>
        <v>0</v>
      </c>
      <c r="P187" s="148">
        <f>IF(P$3&gt;=$C187,IF(P$3&lt;=$C187+$D187-1,VLOOKUP((P$3-$C187+1)/$D187,Profile!$B$2:$C$250,2)*($E187-$G186)-(IF(O$3&gt;=$C187,IF(O$3&lt;=$C187+$D187-1,VLOOKUP((O$3-$C187+1)/$D187,Profile!$B$2:$C$250,2)*($E187-$G186),0),0)),0),0)</f>
        <v>0</v>
      </c>
      <c r="Q187" s="148">
        <f>IF(Q$3&gt;=$C187,IF(Q$3&lt;=$C187+$D187-1,VLOOKUP((Q$3-$C187+1)/$D187,Profile!$B$2:$C$250,2)*($E187-$G186)-(IF(P$3&gt;=$C187,IF(P$3&lt;=$C187+$D187-1,VLOOKUP((P$3-$C187+1)/$D187,Profile!$B$2:$C$250,2)*($E187-$G186),0),0)),0),0)</f>
        <v>0</v>
      </c>
      <c r="R187" s="148">
        <f>IF(R$3&gt;=$C187,IF(R$3&lt;=$C187+$D187-1,VLOOKUP((R$3-$C187+1)/$D187,Profile!$B$2:$C$250,2)*($E187-$G186)-(IF(Q$3&gt;=$C187,IF(Q$3&lt;=$C187+$D187-1,VLOOKUP((Q$3-$C187+1)/$D187,Profile!$B$2:$C$250,2)*($E187-$G186),0),0)),0),0)</f>
        <v>0</v>
      </c>
      <c r="S187" s="148">
        <f>IF(S$3&gt;=$C187,IF(S$3&lt;=$C187+$D187-1,VLOOKUP((S$3-$C187+1)/$D187,Profile!$B$2:$C$250,2)*($E187-$G186)-(IF(R$3&gt;=$C187,IF(R$3&lt;=$C187+$D187-1,VLOOKUP((R$3-$C187+1)/$D187,Profile!$B$2:$C$250,2)*($E187-$G186),0),0)),0),0)</f>
        <v>0</v>
      </c>
      <c r="T187" s="148">
        <f>IF(T$3&gt;=$C187,IF(T$3&lt;=$C187+$D187-1,VLOOKUP((T$3-$C187+1)/$D187,Profile!$B$2:$C$250,2)*($E187-$G186)-(IF(S$3&gt;=$C187,IF(S$3&lt;=$C187+$D187-1,VLOOKUP((S$3-$C187+1)/$D187,Profile!$B$2:$C$250,2)*($E187-$G186),0),0)),0),0)</f>
        <v>0</v>
      </c>
      <c r="U187" s="148">
        <f>IF(U$3&gt;=$C187,IF(U$3&lt;=$C187+$D187-1,VLOOKUP((U$3-$C187+1)/$D187,Profile!$B$2:$C$250,2)*($E187-$G186)-(IF(T$3&gt;=$C187,IF(T$3&lt;=$C187+$D187-1,VLOOKUP((T$3-$C187+1)/$D187,Profile!$B$2:$C$250,2)*($E187-$G186),0),0)),0),0)</f>
        <v>0</v>
      </c>
      <c r="V187" s="148">
        <f>IF(V$3&gt;=$C187,IF(V$3&lt;=$C187+$D187-1,VLOOKUP((V$3-$C187+1)/$D187,Profile!$B$2:$C$250,2)*($E187-$G186)-(IF(U$3&gt;=$C187,IF(U$3&lt;=$C187+$D187-1,VLOOKUP((U$3-$C187+1)/$D187,Profile!$B$2:$C$250,2)*($E187-$G186),0),0)),0),0)</f>
        <v>0</v>
      </c>
      <c r="W187" s="148">
        <f>IF(W$3&gt;=$C187,IF(W$3&lt;=$C187+$D187-1,VLOOKUP((W$3-$C187+1)/$D187,Profile!$B$2:$C$250,2)*($E187-$G186)-(IF(V$3&gt;=$C187,IF(V$3&lt;=$C187+$D187-1,VLOOKUP((V$3-$C187+1)/$D187,Profile!$B$2:$C$250,2)*($E187-$G186),0),0)),0),0)</f>
        <v>0</v>
      </c>
      <c r="X187" s="148">
        <f>IF(X$3&gt;=$C187,IF(X$3&lt;=$C187+$D187-1,VLOOKUP((X$3-$C187+1)/$D187,Profile!$B$2:$C$250,2)*($E187-$G186)-(IF(W$3&gt;=$C187,IF(W$3&lt;=$C187+$D187-1,VLOOKUP((W$3-$C187+1)/$D187,Profile!$B$2:$C$250,2)*($E187-$G186),0),0)),0),0)</f>
        <v>0</v>
      </c>
      <c r="Y187" s="148">
        <f>IF(Y$3&gt;=$C187,IF(Y$3&lt;=$C187+$D187-1,VLOOKUP((Y$3-$C187+1)/$D187,Profile!$B$2:$C$250,2)*($E187-$G186)-(IF(X$3&gt;=$C187,IF(X$3&lt;=$C187+$D187-1,VLOOKUP((X$3-$C187+1)/$D187,Profile!$B$2:$C$250,2)*($E187-$G186),0),0)),0),0)</f>
        <v>0</v>
      </c>
      <c r="Z187" s="148">
        <f>IF(Z$3&gt;=$C187,IF(Z$3&lt;=$C187+$D187-1,VLOOKUP((Z$3-$C187+1)/$D187,Profile!$B$2:$C$250,2)*($E187-$G186)-(IF(Y$3&gt;=$C187,IF(Y$3&lt;=$C187+$D187-1,VLOOKUP((Y$3-$C187+1)/$D187,Profile!$B$2:$C$250,2)*($E187-$G186),0),0)),0),0)</f>
        <v>0</v>
      </c>
      <c r="AA187" s="148">
        <f>IF(AA$3&gt;=$C187,IF(AA$3&lt;=$C187+$D187-1,VLOOKUP((AA$3-$C187+1)/$D187,Profile!$B$2:$C$250,2)*($E187-$G186)-(IF(Z$3&gt;=$C187,IF(Z$3&lt;=$C187+$D187-1,VLOOKUP((Z$3-$C187+1)/$D187,Profile!$B$2:$C$250,2)*($E187-$G186),0),0)),0),0)</f>
        <v>0</v>
      </c>
      <c r="AB187" s="148">
        <f>IF(AB$3&gt;=$C187,IF(AB$3&lt;=$C187+$D187-1,VLOOKUP((AB$3-$C187+1)/$D187,Profile!$B$2:$C$250,2)*($E187-$G186)-(IF(AA$3&gt;=$C187,IF(AA$3&lt;=$C187+$D187-1,VLOOKUP((AA$3-$C187+1)/$D187,Profile!$B$2:$C$250,2)*($E187-$G186),0),0)),0),0)</f>
        <v>0</v>
      </c>
      <c r="AC187" s="148">
        <f>IF(AC$3&gt;=$C187,IF(AC$3&lt;=$C187+$D187-1,VLOOKUP((AC$3-$C187+1)/$D187,Profile!$B$2:$C$250,2)*($E187-$G186)-(IF(AB$3&gt;=$C187,IF(AB$3&lt;=$C187+$D187-1,VLOOKUP((AB$3-$C187+1)/$D187,Profile!$B$2:$C$250,2)*($E187-$G186),0),0)),0),0)</f>
        <v>0</v>
      </c>
      <c r="AD187" s="148">
        <f>IF(AD$3&gt;=$C187,IF(AD$3&lt;=$C187+$D187-1,VLOOKUP((AD$3-$C187+1)/$D187,Profile!$B$2:$C$250,2)*($E187-$G186)-(IF(AC$3&gt;=$C187,IF(AC$3&lt;=$C187+$D187-1,VLOOKUP((AC$3-$C187+1)/$D187,Profile!$B$2:$C$250,2)*($E187-$G186),0),0)),0),0)</f>
        <v>0</v>
      </c>
      <c r="AE187" s="148">
        <f>IF(AE$3&gt;=$C187,IF(AE$3&lt;=$C187+$D187-1,VLOOKUP((AE$3-$C187+1)/$D187,Profile!$B$2:$C$250,2)*($E187-$G186)-(IF(AD$3&gt;=$C187,IF(AD$3&lt;=$C187+$D187-1,VLOOKUP((AD$3-$C187+1)/$D187,Profile!$B$2:$C$250,2)*($E187-$G186),0),0)),0),0)</f>
        <v>0</v>
      </c>
      <c r="AF187" s="148">
        <f>IF(AF$3&gt;=$C187,IF(AF$3&lt;=$C187+$D187-1,VLOOKUP((AF$3-$C187+1)/$D187,Profile!$B$2:$C$250,2)*($E187-$G186)-(IF(AE$3&gt;=$C187,IF(AE$3&lt;=$C187+$D187-1,VLOOKUP((AE$3-$C187+1)/$D187,Profile!$B$2:$C$250,2)*($E187-$G186),0),0)),0),0)</f>
        <v>0</v>
      </c>
      <c r="AG187" s="148">
        <f>IF(AG$3&gt;=$C187,IF(AG$3&lt;=$C187+$D187-1,VLOOKUP((AG$3-$C187+1)/$D187,Profile!$B$2:$C$250,2)*($E187-$G186)-(IF(AF$3&gt;=$C187,IF(AF$3&lt;=$C187+$D187-1,VLOOKUP((AF$3-$C187+1)/$D187,Profile!$B$2:$C$250,2)*($E187-$G186),0),0)),0),0)</f>
        <v>0</v>
      </c>
      <c r="AH187" s="148">
        <f>IF(AH$3&gt;=$C187,IF(AH$3&lt;=$C187+$D187-1,VLOOKUP((AH$3-$C187+1)/$D187,Profile!$B$2:$C$250,2)*($E187-$G186)-(IF(AG$3&gt;=$C187,IF(AG$3&lt;=$C187+$D187-1,VLOOKUP((AG$3-$C187+1)/$D187,Profile!$B$2:$C$250,2)*($E187-$G186),0),0)),0),0)</f>
        <v>0</v>
      </c>
      <c r="AI187" s="148">
        <f>IF(AI$3&gt;=$C187,IF(AI$3&lt;=$C187+$D187-1,VLOOKUP((AI$3-$C187+1)/$D187,Profile!$B$2:$C$250,2)*($E187-$G186)-(IF(AH$3&gt;=$C187,IF(AH$3&lt;=$C187+$D187-1,VLOOKUP((AH$3-$C187+1)/$D187,Profile!$B$2:$C$250,2)*($E187-$G186),0),0)),0),0)</f>
        <v>0</v>
      </c>
      <c r="AJ187" s="148">
        <f>IF(AJ$3&gt;=$C187,IF(AJ$3&lt;=$C187+$D187-1,VLOOKUP((AJ$3-$C187+1)/$D187,Profile!$B$2:$C$250,2)*($E187-$G186)-(IF(AI$3&gt;=$C187,IF(AI$3&lt;=$C187+$D187-1,VLOOKUP((AI$3-$C187+1)/$D187,Profile!$B$2:$C$250,2)*($E187-$G186),0),0)),0),0)</f>
        <v>0</v>
      </c>
      <c r="AK187" s="148">
        <f>IF(AK$3&gt;=$C187,IF(AK$3&lt;=$C187+$D187-1,VLOOKUP((AK$3-$C187+1)/$D187,Profile!$B$2:$C$250,2)*($E187-$G186)-(IF(AJ$3&gt;=$C187,IF(AJ$3&lt;=$C187+$D187-1,VLOOKUP((AJ$3-$C187+1)/$D187,Profile!$B$2:$C$250,2)*($E187-$G186),0),0)),0),0)</f>
        <v>0</v>
      </c>
      <c r="AL187" s="148">
        <f>IF(AL$3&gt;=$C187,IF(AL$3&lt;=$C187+$D187-1,VLOOKUP((AL$3-$C187+1)/$D187,Profile!$B$2:$C$250,2)*($E187-$G186)-(IF(AK$3&gt;=$C187,IF(AK$3&lt;=$C187+$D187-1,VLOOKUP((AK$3-$C187+1)/$D187,Profile!$B$2:$C$250,2)*($E187-$G186),0),0)),0),0)</f>
        <v>0</v>
      </c>
      <c r="AM187" s="148">
        <f>IF(AM$3&gt;=$C187,IF(AM$3&lt;=$C187+$D187-1,VLOOKUP((AM$3-$C187+1)/$D187,Profile!$B$2:$C$250,2)*($E187-$G186)-(IF(AL$3&gt;=$C187,IF(AL$3&lt;=$C187+$D187-1,VLOOKUP((AL$3-$C187+1)/$D187,Profile!$B$2:$C$250,2)*($E187-$G186),0),0)),0),0)</f>
        <v>0</v>
      </c>
      <c r="AN187" s="148">
        <f>IF(AN$3&gt;=$C187,IF(AN$3&lt;=$C187+$D187-1,VLOOKUP((AN$3-$C187+1)/$D187,Profile!$B$2:$C$250,2)*($E187-$G186)-(IF(AM$3&gt;=$C187,IF(AM$3&lt;=$C187+$D187-1,VLOOKUP((AM$3-$C187+1)/$D187,Profile!$B$2:$C$250,2)*($E187-$G186),0),0)),0),0)</f>
        <v>0</v>
      </c>
      <c r="AO187" s="148">
        <f>IF(AO$3&gt;=$C187,IF(AO$3&lt;=$C187+$D187-1,VLOOKUP((AO$3-$C187+1)/$D187,Profile!$B$2:$C$250,2)*($E187-$G186)-(IF(AN$3&gt;=$C187,IF(AN$3&lt;=$C187+$D187-1,VLOOKUP((AN$3-$C187+1)/$D187,Profile!$B$2:$C$250,2)*($E187-$G186),0),0)),0),0)</f>
        <v>0</v>
      </c>
      <c r="AP187" s="148">
        <f>IF(AP$3&gt;=$C187,IF(AP$3&lt;=$C187+$D187-1,VLOOKUP((AP$3-$C187+1)/$D187,Profile!$B$2:$C$250,2)*($E187-$G186)-(IF(AO$3&gt;=$C187,IF(AO$3&lt;=$C187+$D187-1,VLOOKUP((AO$3-$C187+1)/$D187,Profile!$B$2:$C$250,2)*($E187-$G186),0),0)),0),0)</f>
        <v>0</v>
      </c>
      <c r="AQ187" s="148">
        <f>IF(AQ$3&gt;=$C187,IF(AQ$3&lt;=$C187+$D187-1,VLOOKUP((AQ$3-$C187+1)/$D187,Profile!$B$2:$C$250,2)*($E187-$G186)-(IF(AP$3&gt;=$C187,IF(AP$3&lt;=$C187+$D187-1,VLOOKUP((AP$3-$C187+1)/$D187,Profile!$B$2:$C$250,2)*($E187-$G186),0),0)),0),0)</f>
        <v>0</v>
      </c>
      <c r="AR187" s="148">
        <f>IF(AR$3&gt;=$C187,IF(AR$3&lt;=$C187+$D187-1,VLOOKUP((AR$3-$C187+1)/$D187,Profile!$B$2:$C$250,2)*($E187-$G186)-(IF(AQ$3&gt;=$C187,IF(AQ$3&lt;=$C187+$D187-1,VLOOKUP((AQ$3-$C187+1)/$D187,Profile!$B$2:$C$250,2)*($E187-$G186),0),0)),0),0)</f>
        <v>0</v>
      </c>
      <c r="AS187" s="148">
        <f>IF(AS$3&gt;=$C187,IF(AS$3&lt;=$C187+$D187-1,VLOOKUP((AS$3-$C187+1)/$D187,Profile!$B$2:$C$250,2)*($E187-$G186)-(IF(AR$3&gt;=$C187,IF(AR$3&lt;=$C187+$D187-1,VLOOKUP((AR$3-$C187+1)/$D187,Profile!$B$2:$C$250,2)*($E187-$G186),0),0)),0),0)</f>
        <v>0</v>
      </c>
      <c r="AT187" s="148">
        <f>IF(AT$3&gt;=$C187,IF(AT$3&lt;=$C187+$D187-1,VLOOKUP((AT$3-$C187+1)/$D187,Profile!$B$2:$C$250,2)*($E187-$G186)-(IF(AS$3&gt;=$C187,IF(AS$3&lt;=$C187+$D187-1,VLOOKUP((AS$3-$C187+1)/$D187,Profile!$B$2:$C$250,2)*($E187-$G186),0),0)),0),0)</f>
        <v>0</v>
      </c>
      <c r="AU187" s="148">
        <f>IF(AU$3&gt;=$C187,IF(AU$3&lt;=$C187+$D187-1,VLOOKUP((AU$3-$C187+1)/$D187,Profile!$B$2:$C$250,2)*($E187-$G186)-(IF(AT$3&gt;=$C187,IF(AT$3&lt;=$C187+$D187-1,VLOOKUP((AT$3-$C187+1)/$D187,Profile!$B$2:$C$250,2)*($E187-$G186),0),0)),0),0)</f>
        <v>0</v>
      </c>
      <c r="AV187" s="148">
        <f>IF(AV$3&gt;=$C187,IF(AV$3&lt;=$C187+$D187-1,VLOOKUP((AV$3-$C187+1)/$D187,Profile!$B$2:$C$250,2)*($E187-$G186)-(IF(AU$3&gt;=$C187,IF(AU$3&lt;=$C187+$D187-1,VLOOKUP((AU$3-$C187+1)/$D187,Profile!$B$2:$C$250,2)*($E187-$G186),0),0)),0),0)</f>
        <v>0</v>
      </c>
      <c r="AW187" s="148">
        <f>IF(AW$3&gt;=$C187,IF(AW$3&lt;=$C187+$D187-1,VLOOKUP((AW$3-$C187+1)/$D187,Profile!$B$2:$C$250,2)*($E187-$G186)-(IF(AV$3&gt;=$C187,IF(AV$3&lt;=$C187+$D187-1,VLOOKUP((AV$3-$C187+1)/$D187,Profile!$B$2:$C$250,2)*($E187-$G186),0),0)),0),0)</f>
        <v>0</v>
      </c>
      <c r="AX187" s="148">
        <f>IF(AX$3&gt;=$C187,IF(AX$3&lt;=$C187+$D187-1,VLOOKUP((AX$3-$C187+1)/$D187,Profile!$B$2:$C$250,2)*($E187-$G186)-(IF(AW$3&gt;=$C187,IF(AW$3&lt;=$C187+$D187-1,VLOOKUP((AW$3-$C187+1)/$D187,Profile!$B$2:$C$250,2)*($E187-$G186),0),0)),0),0)</f>
        <v>0</v>
      </c>
      <c r="AY187" s="148">
        <f>IF(AY$3&gt;=$C187,IF(AY$3&lt;=$C187+$D187-1,VLOOKUP((AY$3-$C187+1)/$D187,Profile!$B$2:$C$250,2)*($E187-$G186)-(IF(AX$3&gt;=$C187,IF(AX$3&lt;=$C187+$D187-1,VLOOKUP((AX$3-$C187+1)/$D187,Profile!$B$2:$C$250,2)*($E187-$G186),0),0)),0),0)</f>
        <v>0</v>
      </c>
      <c r="AZ187" s="148">
        <f>IF(AZ$3&gt;=$C187,IF(AZ$3&lt;=$C187+$D187-1,VLOOKUP((AZ$3-$C187+1)/$D187,Profile!$B$2:$C$250,2)*($E187-$G186)-(IF(AY$3&gt;=$C187,IF(AY$3&lt;=$C187+$D187-1,VLOOKUP((AY$3-$C187+1)/$D187,Profile!$B$2:$C$250,2)*($E187-$G186),0),0)),0),0)</f>
        <v>0</v>
      </c>
      <c r="BA187" s="148">
        <f>IF(BA$3&gt;=$C187,IF(BA$3&lt;=$C187+$D187-1,VLOOKUP((BA$3-$C187+1)/$D187,Profile!$B$2:$C$250,2)*($E187-$G186)-(IF(AZ$3&gt;=$C187,IF(AZ$3&lt;=$C187+$D187-1,VLOOKUP((AZ$3-$C187+1)/$D187,Profile!$B$2:$C$250,2)*($E187-$G186),0),0)),0),0)</f>
        <v>0</v>
      </c>
      <c r="BB187" s="148">
        <f>IF(BB$3&gt;=$C187,IF(BB$3&lt;=$C187+$D187-1,VLOOKUP((BB$3-$C187+1)/$D187,Profile!$B$2:$C$250,2)*($E187-$G186)-(IF(BA$3&gt;=$C187,IF(BA$3&lt;=$C187+$D187-1,VLOOKUP((BA$3-$C187+1)/$D187,Profile!$B$2:$C$250,2)*($E187-$G186),0),0)),0),0)</f>
        <v>0</v>
      </c>
      <c r="BC187" s="148">
        <f>IF(BC$3&gt;=$C187,IF(BC$3&lt;=$C187+$D187-1,VLOOKUP((BC$3-$C187+1)/$D187,Profile!$B$2:$C$250,2)*($E187-$G186)-(IF(BB$3&gt;=$C187,IF(BB$3&lt;=$C187+$D187-1,VLOOKUP((BB$3-$C187+1)/$D187,Profile!$B$2:$C$250,2)*($E187-$G186),0),0)),0),0)</f>
        <v>0</v>
      </c>
      <c r="BD187" s="148">
        <f>IF(BD$3&gt;=$C187,IF(BD$3&lt;=$C187+$D187-1,VLOOKUP((BD$3-$C187+1)/$D187,Profile!$B$2:$C$250,2)*($E187-$G186)-(IF(BC$3&gt;=$C187,IF(BC$3&lt;=$C187+$D187-1,VLOOKUP((BC$3-$C187+1)/$D187,Profile!$B$2:$C$250,2)*($E187-$G186),0),0)),0),0)</f>
        <v>0</v>
      </c>
      <c r="BE187" s="148">
        <f>IF(BE$3&gt;=$C187,IF(BE$3&lt;=$C187+$D187-1,VLOOKUP((BE$3-$C187+1)/$D187,Profile!$B$2:$C$250,2)*($E187-$G186)-(IF(BD$3&gt;=$C187,IF(BD$3&lt;=$C187+$D187-1,VLOOKUP((BD$3-$C187+1)/$D187,Profile!$B$2:$C$250,2)*($E187-$G186),0),0)),0),0)</f>
        <v>0</v>
      </c>
      <c r="BF187" s="148">
        <f>IF(BF$3&gt;=$C187,IF(BF$3&lt;=$C187+$D187-1,VLOOKUP((BF$3-$C187+1)/$D187,Profile!$B$2:$C$250,2)*($E187-$G186)-(IF(BE$3&gt;=$C187,IF(BE$3&lt;=$C187+$D187-1,VLOOKUP((BE$3-$C187+1)/$D187,Profile!$B$2:$C$250,2)*($E187-$G186),0),0)),0),0)</f>
        <v>0</v>
      </c>
      <c r="BG187" s="148">
        <f>IF(BG$3&gt;=$C187,IF(BG$3&lt;=$C187+$D187-1,VLOOKUP((BG$3-$C187+1)/$D187,Profile!$B$2:$C$250,2)*($E187-$G186)-(IF(BF$3&gt;=$C187,IF(BF$3&lt;=$C187+$D187-1,VLOOKUP((BF$3-$C187+1)/$D187,Profile!$B$2:$C$250,2)*($E187-$G186),0),0)),0),0)</f>
        <v>0</v>
      </c>
      <c r="BH187" s="148">
        <f>IF(BH$3&gt;=$C187,IF(BH$3&lt;=$C187+$D187-1,VLOOKUP((BH$3-$C187+1)/$D187,Profile!$B$2:$C$250,2)*($E187-$G186)-(IF(BG$3&gt;=$C187,IF(BG$3&lt;=$C187+$D187-1,VLOOKUP((BG$3-$C187+1)/$D187,Profile!$B$2:$C$250,2)*($E187-$G186),0),0)),0),0)</f>
        <v>0</v>
      </c>
      <c r="BI187" s="148">
        <f>IF(BI$3&gt;=$C187,IF(BI$3&lt;=$C187+$D187-1,VLOOKUP((BI$3-$C187+1)/$D187,Profile!$B$2:$C$250,2)*($E187-$G186)-(IF(BH$3&gt;=$C187,IF(BH$3&lt;=$C187+$D187-1,VLOOKUP((BH$3-$C187+1)/$D187,Profile!$B$2:$C$250,2)*($E187-$G186),0),0)),0),0)</f>
        <v>0</v>
      </c>
      <c r="BJ187" s="148">
        <f>IF(BJ$3&gt;=$C187,IF(BJ$3&lt;=$C187+$D187-1,VLOOKUP((BJ$3-$C187+1)/$D187,Profile!$B$2:$C$250,2)*($E187-$G186)-(IF(BI$3&gt;=$C187,IF(BI$3&lt;=$C187+$D187-1,VLOOKUP((BI$3-$C187+1)/$D187,Profile!$B$2:$C$250,2)*($E187-$G186),0),0)),0),0)</f>
        <v>0</v>
      </c>
      <c r="BK187" s="148">
        <f>IF(BK$3&gt;=$C187,IF(BK$3&lt;=$C187+$D187-1,VLOOKUP((BK$3-$C187+1)/$D187,Profile!$B$2:$C$250,2)*($E187-$G186)-(IF(BJ$3&gt;=$C187,IF(BJ$3&lt;=$C187+$D187-1,VLOOKUP((BJ$3-$C187+1)/$D187,Profile!$B$2:$C$250,2)*($E187-$G186),0),0)),0),0)</f>
        <v>0</v>
      </c>
      <c r="BL187" s="148">
        <f>IF(BL$3&gt;=$C187,IF(BL$3&lt;=$C187+$D187-1,VLOOKUP((BL$3-$C187+1)/$D187,Profile!$B$2:$C$250,2)*($E187-$G186)-(IF(BK$3&gt;=$C187,IF(BK$3&lt;=$C187+$D187-1,VLOOKUP((BK$3-$C187+1)/$D187,Profile!$B$2:$C$250,2)*($E187-$G186),0),0)),0),0)</f>
        <v>0</v>
      </c>
      <c r="BM187" s="148">
        <f>IF(BM$3&gt;=$C187,IF(BM$3&lt;=$C187+$D187-1,VLOOKUP((BM$3-$C187+1)/$D187,Profile!$B$2:$C$250,2)*($E187-$G186)-(IF(BL$3&gt;=$C187,IF(BL$3&lt;=$C187+$D187-1,VLOOKUP((BL$3-$C187+1)/$D187,Profile!$B$2:$C$250,2)*($E187-$G186),0),0)),0),0)</f>
        <v>0</v>
      </c>
      <c r="BN187" s="148">
        <f>IF(BN$3&gt;=$C187,IF(BN$3&lt;=$C187+$D187-1,VLOOKUP((BN$3-$C187+1)/$D187,Profile!$B$2:$C$250,2)*($E187-$G186)-(IF(BM$3&gt;=$C187,IF(BM$3&lt;=$C187+$D187-1,VLOOKUP((BM$3-$C187+1)/$D187,Profile!$B$2:$C$250,2)*($E187-$G186),0),0)),0),0)</f>
        <v>0</v>
      </c>
      <c r="BO187" s="148">
        <f>IF(BO$3&gt;=$C187,IF(BO$3&lt;=$C187+$D187-1,VLOOKUP((BO$3-$C187+1)/$D187,Profile!$B$2:$C$250,2)*($E187-$G186)-(IF(BN$3&gt;=$C187,IF(BN$3&lt;=$C187+$D187-1,VLOOKUP((BN$3-$C187+1)/$D187,Profile!$B$2:$C$250,2)*($E187-$G186),0),0)),0),0)</f>
        <v>0</v>
      </c>
      <c r="BP187" s="148">
        <f>IF(BP$3&gt;=$C187,IF(BP$3&lt;=$C187+$D187-1,VLOOKUP((BP$3-$C187+1)/$D187,Profile!$B$2:$C$250,2)*($E187-$G186)-(IF(BO$3&gt;=$C187,IF(BO$3&lt;=$C187+$D187-1,VLOOKUP((BO$3-$C187+1)/$D187,Profile!$B$2:$C$250,2)*($E187-$G186),0),0)),0),0)</f>
        <v>0</v>
      </c>
      <c r="BQ187" s="148">
        <f>IF(BQ$3&gt;=$C187,IF(BQ$3&lt;=$C187+$D187-1,VLOOKUP((BQ$3-$C187+1)/$D187,Profile!$B$2:$C$250,2)*($E187-$G186)-(IF(BP$3&gt;=$C187,IF(BP$3&lt;=$C187+$D187-1,VLOOKUP((BP$3-$C187+1)/$D187,Profile!$B$2:$C$250,2)*($E187-$G186),0),0)),0),0)</f>
        <v>0</v>
      </c>
      <c r="BR187" s="148">
        <f>IF(BR$3&gt;=$C187,IF(BR$3&lt;=$C187+$D187-1,VLOOKUP((BR$3-$C187+1)/$D187,Profile!$B$2:$C$250,2)*($E187-$G186)-(IF(BQ$3&gt;=$C187,IF(BQ$3&lt;=$C187+$D187-1,VLOOKUP((BQ$3-$C187+1)/$D187,Profile!$B$2:$C$250,2)*($E187-$G186),0),0)),0),0)</f>
        <v>0</v>
      </c>
      <c r="BS187" s="148">
        <f>IF(BS$3&gt;=$C187,IF(BS$3&lt;=$C187+$D187-1,VLOOKUP((BS$3-$C187+1)/$D187,Profile!$B$2:$C$250,2)*($E187-$G186)-(IF(BR$3&gt;=$C187,IF(BR$3&lt;=$C187+$D187-1,VLOOKUP((BR$3-$C187+1)/$D187,Profile!$B$2:$C$250,2)*($E187-$G186),0),0)),0),0)</f>
        <v>0</v>
      </c>
      <c r="BT187" s="148">
        <f>IF(BT$3&gt;=$C187,IF(BT$3&lt;=$C187+$D187-1,VLOOKUP((BT$3-$C187+1)/$D187,Profile!$B$2:$C$250,2)*($E187-$G186)-(IF(BS$3&gt;=$C187,IF(BS$3&lt;=$C187+$D187-1,VLOOKUP((BS$3-$C187+1)/$D187,Profile!$B$2:$C$250,2)*($E187-$G186),0),0)),0),0)</f>
        <v>0</v>
      </c>
    </row>
    <row r="188" spans="1:72" ht="10.15" customHeight="1">
      <c r="A188" s="131"/>
      <c r="B188" s="154"/>
      <c r="C188" s="131"/>
      <c r="D188" s="153"/>
      <c r="E188" s="149"/>
      <c r="F188" s="142" t="s">
        <v>31</v>
      </c>
      <c r="G188" s="148">
        <f>SUM(H188:GA188)</f>
        <v>0</v>
      </c>
      <c r="H188" s="148">
        <f t="shared" ref="H188:AM188" si="146">+H186+H187</f>
        <v>0</v>
      </c>
      <c r="I188" s="148">
        <f t="shared" si="146"/>
        <v>0</v>
      </c>
      <c r="J188" s="148">
        <f t="shared" si="146"/>
        <v>0</v>
      </c>
      <c r="K188" s="148">
        <f t="shared" si="146"/>
        <v>0</v>
      </c>
      <c r="L188" s="148">
        <f t="shared" si="146"/>
        <v>0</v>
      </c>
      <c r="M188" s="148">
        <f t="shared" si="146"/>
        <v>0</v>
      </c>
      <c r="N188" s="148">
        <f t="shared" si="146"/>
        <v>0</v>
      </c>
      <c r="O188" s="148">
        <f t="shared" si="146"/>
        <v>0</v>
      </c>
      <c r="P188" s="148">
        <f t="shared" si="146"/>
        <v>0</v>
      </c>
      <c r="Q188" s="148">
        <f t="shared" si="146"/>
        <v>0</v>
      </c>
      <c r="R188" s="148">
        <f t="shared" si="146"/>
        <v>0</v>
      </c>
      <c r="S188" s="148">
        <f t="shared" si="146"/>
        <v>0</v>
      </c>
      <c r="T188" s="148">
        <f t="shared" si="146"/>
        <v>0</v>
      </c>
      <c r="U188" s="148">
        <f t="shared" si="146"/>
        <v>0</v>
      </c>
      <c r="V188" s="148">
        <f t="shared" si="146"/>
        <v>0</v>
      </c>
      <c r="W188" s="148">
        <f t="shared" si="146"/>
        <v>0</v>
      </c>
      <c r="X188" s="148">
        <f t="shared" si="146"/>
        <v>0</v>
      </c>
      <c r="Y188" s="148">
        <f t="shared" si="146"/>
        <v>0</v>
      </c>
      <c r="Z188" s="148">
        <f t="shared" si="146"/>
        <v>0</v>
      </c>
      <c r="AA188" s="148">
        <f t="shared" si="146"/>
        <v>0</v>
      </c>
      <c r="AB188" s="148">
        <f t="shared" si="146"/>
        <v>0</v>
      </c>
      <c r="AC188" s="148">
        <f t="shared" si="146"/>
        <v>0</v>
      </c>
      <c r="AD188" s="148">
        <f t="shared" si="146"/>
        <v>0</v>
      </c>
      <c r="AE188" s="148">
        <f t="shared" si="146"/>
        <v>0</v>
      </c>
      <c r="AF188" s="148">
        <f t="shared" si="146"/>
        <v>0</v>
      </c>
      <c r="AG188" s="148">
        <f t="shared" si="146"/>
        <v>0</v>
      </c>
      <c r="AH188" s="148">
        <f t="shared" si="146"/>
        <v>0</v>
      </c>
      <c r="AI188" s="148">
        <f t="shared" si="146"/>
        <v>0</v>
      </c>
      <c r="AJ188" s="148">
        <f t="shared" si="146"/>
        <v>0</v>
      </c>
      <c r="AK188" s="148">
        <f t="shared" si="146"/>
        <v>0</v>
      </c>
      <c r="AL188" s="148">
        <f t="shared" si="146"/>
        <v>0</v>
      </c>
      <c r="AM188" s="148">
        <f t="shared" si="146"/>
        <v>0</v>
      </c>
      <c r="AN188" s="148">
        <f t="shared" ref="AN188:BS188" si="147">+AN186+AN187</f>
        <v>0</v>
      </c>
      <c r="AO188" s="148">
        <f t="shared" si="147"/>
        <v>0</v>
      </c>
      <c r="AP188" s="148">
        <f t="shared" si="147"/>
        <v>0</v>
      </c>
      <c r="AQ188" s="148">
        <f t="shared" si="147"/>
        <v>0</v>
      </c>
      <c r="AR188" s="148">
        <f t="shared" si="147"/>
        <v>0</v>
      </c>
      <c r="AS188" s="148">
        <f t="shared" si="147"/>
        <v>0</v>
      </c>
      <c r="AT188" s="148">
        <f t="shared" si="147"/>
        <v>0</v>
      </c>
      <c r="AU188" s="148">
        <f t="shared" si="147"/>
        <v>0</v>
      </c>
      <c r="AV188" s="148">
        <f t="shared" si="147"/>
        <v>0</v>
      </c>
      <c r="AW188" s="148">
        <f t="shared" si="147"/>
        <v>0</v>
      </c>
      <c r="AX188" s="148">
        <f t="shared" si="147"/>
        <v>0</v>
      </c>
      <c r="AY188" s="148">
        <f t="shared" si="147"/>
        <v>0</v>
      </c>
      <c r="AZ188" s="148">
        <f t="shared" si="147"/>
        <v>0</v>
      </c>
      <c r="BA188" s="148">
        <f t="shared" si="147"/>
        <v>0</v>
      </c>
      <c r="BB188" s="148">
        <f t="shared" si="147"/>
        <v>0</v>
      </c>
      <c r="BC188" s="148">
        <f t="shared" si="147"/>
        <v>0</v>
      </c>
      <c r="BD188" s="148">
        <f t="shared" si="147"/>
        <v>0</v>
      </c>
      <c r="BE188" s="148">
        <f t="shared" si="147"/>
        <v>0</v>
      </c>
      <c r="BF188" s="148">
        <f t="shared" si="147"/>
        <v>0</v>
      </c>
      <c r="BG188" s="148">
        <f t="shared" si="147"/>
        <v>0</v>
      </c>
      <c r="BH188" s="148">
        <f t="shared" si="147"/>
        <v>0</v>
      </c>
      <c r="BI188" s="148">
        <f t="shared" si="147"/>
        <v>0</v>
      </c>
      <c r="BJ188" s="148">
        <f t="shared" si="147"/>
        <v>0</v>
      </c>
      <c r="BK188" s="148">
        <f t="shared" si="147"/>
        <v>0</v>
      </c>
      <c r="BL188" s="148">
        <f t="shared" si="147"/>
        <v>0</v>
      </c>
      <c r="BM188" s="148">
        <f t="shared" si="147"/>
        <v>0</v>
      </c>
      <c r="BN188" s="148">
        <f t="shared" si="147"/>
        <v>0</v>
      </c>
      <c r="BO188" s="148">
        <f t="shared" si="147"/>
        <v>0</v>
      </c>
      <c r="BP188" s="148">
        <f t="shared" si="147"/>
        <v>0</v>
      </c>
      <c r="BQ188" s="148">
        <f t="shared" si="147"/>
        <v>0</v>
      </c>
      <c r="BR188" s="148">
        <f t="shared" si="147"/>
        <v>0</v>
      </c>
      <c r="BS188" s="148">
        <f t="shared" si="147"/>
        <v>0</v>
      </c>
      <c r="BT188" s="148">
        <f>+BT186+BT187</f>
        <v>0</v>
      </c>
    </row>
    <row r="189" spans="1:72" ht="10.15" customHeight="1">
      <c r="A189" s="131"/>
      <c r="B189" s="154"/>
      <c r="C189" s="131"/>
      <c r="D189" s="149"/>
      <c r="F189" s="142" t="s">
        <v>36</v>
      </c>
      <c r="G189" s="148"/>
      <c r="H189" s="148">
        <f>+H188</f>
        <v>0</v>
      </c>
      <c r="I189" s="148">
        <f t="shared" ref="I189:AN189" si="148">+I188+H189</f>
        <v>0</v>
      </c>
      <c r="J189" s="148">
        <f t="shared" si="148"/>
        <v>0</v>
      </c>
      <c r="K189" s="148">
        <f t="shared" si="148"/>
        <v>0</v>
      </c>
      <c r="L189" s="148">
        <f t="shared" si="148"/>
        <v>0</v>
      </c>
      <c r="M189" s="148">
        <f t="shared" si="148"/>
        <v>0</v>
      </c>
      <c r="N189" s="148">
        <f t="shared" si="148"/>
        <v>0</v>
      </c>
      <c r="O189" s="148">
        <f t="shared" si="148"/>
        <v>0</v>
      </c>
      <c r="P189" s="148">
        <f t="shared" si="148"/>
        <v>0</v>
      </c>
      <c r="Q189" s="148">
        <f t="shared" si="148"/>
        <v>0</v>
      </c>
      <c r="R189" s="148">
        <f t="shared" si="148"/>
        <v>0</v>
      </c>
      <c r="S189" s="148">
        <f t="shared" si="148"/>
        <v>0</v>
      </c>
      <c r="T189" s="148">
        <f t="shared" si="148"/>
        <v>0</v>
      </c>
      <c r="U189" s="148">
        <f t="shared" si="148"/>
        <v>0</v>
      </c>
      <c r="V189" s="148">
        <f t="shared" si="148"/>
        <v>0</v>
      </c>
      <c r="W189" s="148">
        <f t="shared" si="148"/>
        <v>0</v>
      </c>
      <c r="X189" s="148">
        <f t="shared" si="148"/>
        <v>0</v>
      </c>
      <c r="Y189" s="148">
        <f t="shared" si="148"/>
        <v>0</v>
      </c>
      <c r="Z189" s="148">
        <f t="shared" si="148"/>
        <v>0</v>
      </c>
      <c r="AA189" s="148">
        <f t="shared" si="148"/>
        <v>0</v>
      </c>
      <c r="AB189" s="148">
        <f t="shared" si="148"/>
        <v>0</v>
      </c>
      <c r="AC189" s="148">
        <f t="shared" si="148"/>
        <v>0</v>
      </c>
      <c r="AD189" s="148">
        <f t="shared" si="148"/>
        <v>0</v>
      </c>
      <c r="AE189" s="148">
        <f t="shared" si="148"/>
        <v>0</v>
      </c>
      <c r="AF189" s="148">
        <f t="shared" si="148"/>
        <v>0</v>
      </c>
      <c r="AG189" s="148">
        <f t="shared" si="148"/>
        <v>0</v>
      </c>
      <c r="AH189" s="148">
        <f t="shared" si="148"/>
        <v>0</v>
      </c>
      <c r="AI189" s="148">
        <f t="shared" si="148"/>
        <v>0</v>
      </c>
      <c r="AJ189" s="148">
        <f t="shared" si="148"/>
        <v>0</v>
      </c>
      <c r="AK189" s="148">
        <f t="shared" si="148"/>
        <v>0</v>
      </c>
      <c r="AL189" s="148">
        <f t="shared" si="148"/>
        <v>0</v>
      </c>
      <c r="AM189" s="148">
        <f t="shared" si="148"/>
        <v>0</v>
      </c>
      <c r="AN189" s="148">
        <f t="shared" si="148"/>
        <v>0</v>
      </c>
      <c r="AO189" s="148">
        <f t="shared" ref="AO189:BT189" si="149">+AO188+AN189</f>
        <v>0</v>
      </c>
      <c r="AP189" s="148">
        <f t="shared" si="149"/>
        <v>0</v>
      </c>
      <c r="AQ189" s="148">
        <f t="shared" si="149"/>
        <v>0</v>
      </c>
      <c r="AR189" s="148">
        <f t="shared" si="149"/>
        <v>0</v>
      </c>
      <c r="AS189" s="148">
        <f t="shared" si="149"/>
        <v>0</v>
      </c>
      <c r="AT189" s="148">
        <f t="shared" si="149"/>
        <v>0</v>
      </c>
      <c r="AU189" s="148">
        <f t="shared" si="149"/>
        <v>0</v>
      </c>
      <c r="AV189" s="148">
        <f t="shared" si="149"/>
        <v>0</v>
      </c>
      <c r="AW189" s="148">
        <f t="shared" si="149"/>
        <v>0</v>
      </c>
      <c r="AX189" s="148">
        <f t="shared" si="149"/>
        <v>0</v>
      </c>
      <c r="AY189" s="148">
        <f t="shared" si="149"/>
        <v>0</v>
      </c>
      <c r="AZ189" s="148">
        <f t="shared" si="149"/>
        <v>0</v>
      </c>
      <c r="BA189" s="148">
        <f t="shared" si="149"/>
        <v>0</v>
      </c>
      <c r="BB189" s="148">
        <f t="shared" si="149"/>
        <v>0</v>
      </c>
      <c r="BC189" s="148">
        <f t="shared" si="149"/>
        <v>0</v>
      </c>
      <c r="BD189" s="148">
        <f t="shared" si="149"/>
        <v>0</v>
      </c>
      <c r="BE189" s="148">
        <f t="shared" si="149"/>
        <v>0</v>
      </c>
      <c r="BF189" s="148">
        <f t="shared" si="149"/>
        <v>0</v>
      </c>
      <c r="BG189" s="148">
        <f t="shared" si="149"/>
        <v>0</v>
      </c>
      <c r="BH189" s="148">
        <f t="shared" si="149"/>
        <v>0</v>
      </c>
      <c r="BI189" s="148">
        <f t="shared" si="149"/>
        <v>0</v>
      </c>
      <c r="BJ189" s="148">
        <f t="shared" si="149"/>
        <v>0</v>
      </c>
      <c r="BK189" s="148">
        <f t="shared" si="149"/>
        <v>0</v>
      </c>
      <c r="BL189" s="148">
        <f t="shared" si="149"/>
        <v>0</v>
      </c>
      <c r="BM189" s="148">
        <f t="shared" si="149"/>
        <v>0</v>
      </c>
      <c r="BN189" s="148">
        <f t="shared" si="149"/>
        <v>0</v>
      </c>
      <c r="BO189" s="148">
        <f t="shared" si="149"/>
        <v>0</v>
      </c>
      <c r="BP189" s="148">
        <f t="shared" si="149"/>
        <v>0</v>
      </c>
      <c r="BQ189" s="148">
        <f t="shared" si="149"/>
        <v>0</v>
      </c>
      <c r="BR189" s="148">
        <f t="shared" si="149"/>
        <v>0</v>
      </c>
      <c r="BS189" s="148">
        <f t="shared" si="149"/>
        <v>0</v>
      </c>
      <c r="BT189" s="148">
        <f t="shared" si="149"/>
        <v>0</v>
      </c>
    </row>
    <row r="190" spans="1:72" ht="1.9" customHeight="1">
      <c r="A190" s="131"/>
      <c r="B190" s="154"/>
      <c r="C190" s="131"/>
      <c r="E190" s="149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</row>
    <row r="191" spans="1:72" ht="10.15" customHeight="1">
      <c r="A191" s="131">
        <v>38</v>
      </c>
      <c r="B191" s="145" t="s">
        <v>72</v>
      </c>
      <c r="C191" s="131"/>
      <c r="E191" s="149"/>
      <c r="F191" s="156" t="s">
        <v>34</v>
      </c>
      <c r="G191" s="148">
        <f>SUM(H191:GA191)</f>
        <v>0</v>
      </c>
      <c r="H191" s="157"/>
      <c r="I191" s="157"/>
      <c r="J191" s="157"/>
      <c r="K191" s="157"/>
      <c r="L191" s="157"/>
      <c r="M191" s="157"/>
      <c r="N191" s="157"/>
      <c r="O191" s="157"/>
      <c r="P191" s="149">
        <v>0</v>
      </c>
      <c r="Q191" s="149">
        <v>0</v>
      </c>
      <c r="R191" s="149">
        <v>0</v>
      </c>
      <c r="S191" s="149">
        <v>0</v>
      </c>
      <c r="T191" s="157">
        <v>0</v>
      </c>
      <c r="U191" s="157">
        <v>0</v>
      </c>
      <c r="V191" s="157">
        <v>0</v>
      </c>
      <c r="W191" s="157">
        <v>0</v>
      </c>
      <c r="X191" s="157">
        <v>0</v>
      </c>
      <c r="Y191" s="149">
        <v>0</v>
      </c>
      <c r="Z191" s="157">
        <v>0</v>
      </c>
      <c r="AA191" s="157">
        <v>0</v>
      </c>
      <c r="AB191" s="157">
        <v>0</v>
      </c>
      <c r="AC191" s="157">
        <v>0</v>
      </c>
      <c r="AD191" s="157">
        <v>0</v>
      </c>
      <c r="AE191" s="157">
        <v>0</v>
      </c>
      <c r="AF191" s="157">
        <v>0</v>
      </c>
      <c r="AG191" s="157">
        <v>0</v>
      </c>
      <c r="AH191" s="157">
        <v>0</v>
      </c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</row>
    <row r="192" spans="1:72" ht="10.15" customHeight="1">
      <c r="A192" s="131"/>
      <c r="B192" s="154"/>
      <c r="C192" s="150"/>
      <c r="D192" s="151"/>
      <c r="E192" s="152"/>
      <c r="F192" s="142" t="s">
        <v>35</v>
      </c>
      <c r="G192" s="148">
        <f>SUM(H192:GA192)</f>
        <v>0</v>
      </c>
      <c r="H192" s="148">
        <f>IF(H$3&gt;=$C192,IF(H$3&lt;=$C192+$D192-1,VLOOKUP((H$3-$C192+1)/$D192,Profile!$B$2:$C$250,2)*($E192-$G191)-(IF(G$3&gt;=$C192,IF(G$3&lt;=$C192+$D192-1,VLOOKUP((G$3-$C192+1)/$D192,Profile!$B$2:$C$250,2)*($E192-$G191),0),0)),0),0)</f>
        <v>0</v>
      </c>
      <c r="I192" s="148">
        <f>IF(I$3&gt;=$C192,IF(I$3&lt;=$C192+$D192-1,VLOOKUP((I$3-$C192+1)/$D192,Profile!$B$2:$C$250,2)*($E192-$G191)-(IF(H$3&gt;=$C192,IF(H$3&lt;=$C192+$D192-1,VLOOKUP((H$3-$C192+1)/$D192,Profile!$B$2:$C$250,2)*($E192-$G191),0),0)),0),0)</f>
        <v>0</v>
      </c>
      <c r="J192" s="148">
        <f>IF(J$3&gt;=$C192,IF(J$3&lt;=$C192+$D192-1,VLOOKUP((J$3-$C192+1)/$D192,Profile!$B$2:$C$250,2)*($E192-$G191)-(IF(I$3&gt;=$C192,IF(I$3&lt;=$C192+$D192-1,VLOOKUP((I$3-$C192+1)/$D192,Profile!$B$2:$C$250,2)*($E192-$G191),0),0)),0),0)</f>
        <v>0</v>
      </c>
      <c r="K192" s="148">
        <f>IF(K$3&gt;=$C192,IF(K$3&lt;=$C192+$D192-1,VLOOKUP((K$3-$C192+1)/$D192,Profile!$B$2:$C$250,2)*($E192-$G191)-(IF(J$3&gt;=$C192,IF(J$3&lt;=$C192+$D192-1,VLOOKUP((J$3-$C192+1)/$D192,Profile!$B$2:$C$250,2)*($E192-$G191),0),0)),0),0)</f>
        <v>0</v>
      </c>
      <c r="L192" s="148">
        <f>IF(L$3&gt;=$C192,IF(L$3&lt;=$C192+$D192-1,VLOOKUP((L$3-$C192+1)/$D192,Profile!$B$2:$C$250,2)*($E192-$G191)-(IF(K$3&gt;=$C192,IF(K$3&lt;=$C192+$D192-1,VLOOKUP((K$3-$C192+1)/$D192,Profile!$B$2:$C$250,2)*($E192-$G191),0),0)),0),0)</f>
        <v>0</v>
      </c>
      <c r="M192" s="148">
        <f>IF(M$3&gt;=$C192,IF(M$3&lt;=$C192+$D192-1,VLOOKUP((M$3-$C192+1)/$D192,Profile!$B$2:$C$250,2)*($E192-$G191)-(IF(L$3&gt;=$C192,IF(L$3&lt;=$C192+$D192-1,VLOOKUP((L$3-$C192+1)/$D192,Profile!$B$2:$C$250,2)*($E192-$G191),0),0)),0),0)</f>
        <v>0</v>
      </c>
      <c r="N192" s="148">
        <f>IF(N$3&gt;=$C192,IF(N$3&lt;=$C192+$D192-1,VLOOKUP((N$3-$C192+1)/$D192,Profile!$B$2:$C$250,2)*($E192-$G191)-(IF(M$3&gt;=$C192,IF(M$3&lt;=$C192+$D192-1,VLOOKUP((M$3-$C192+1)/$D192,Profile!$B$2:$C$250,2)*($E192-$G191),0),0)),0),0)</f>
        <v>0</v>
      </c>
      <c r="O192" s="148">
        <f>IF(O$3&gt;=$C192,IF(O$3&lt;=$C192+$D192-1,VLOOKUP((O$3-$C192+1)/$D192,Profile!$B$2:$C$250,2)*($E192-$G191)-(IF(N$3&gt;=$C192,IF(N$3&lt;=$C192+$D192-1,VLOOKUP((N$3-$C192+1)/$D192,Profile!$B$2:$C$250,2)*($E192-$G191),0),0)),0),0)</f>
        <v>0</v>
      </c>
      <c r="P192" s="148">
        <f>IF(P$3&gt;=$C192,IF(P$3&lt;=$C192+$D192-1,VLOOKUP((P$3-$C192+1)/$D192,Profile!$B$2:$C$250,2)*($E192-$G191)-(IF(O$3&gt;=$C192,IF(O$3&lt;=$C192+$D192-1,VLOOKUP((O$3-$C192+1)/$D192,Profile!$B$2:$C$250,2)*($E192-$G191),0),0)),0),0)</f>
        <v>0</v>
      </c>
      <c r="Q192" s="148">
        <f>IF(Q$3&gt;=$C192,IF(Q$3&lt;=$C192+$D192-1,VLOOKUP((Q$3-$C192+1)/$D192,Profile!$B$2:$C$250,2)*($E192-$G191)-(IF(P$3&gt;=$C192,IF(P$3&lt;=$C192+$D192-1,VLOOKUP((P$3-$C192+1)/$D192,Profile!$B$2:$C$250,2)*($E192-$G191),0),0)),0),0)</f>
        <v>0</v>
      </c>
      <c r="R192" s="148">
        <f>IF(R$3&gt;=$C192,IF(R$3&lt;=$C192+$D192-1,VLOOKUP((R$3-$C192+1)/$D192,Profile!$B$2:$C$250,2)*($E192-$G191)-(IF(Q$3&gt;=$C192,IF(Q$3&lt;=$C192+$D192-1,VLOOKUP((Q$3-$C192+1)/$D192,Profile!$B$2:$C$250,2)*($E192-$G191),0),0)),0),0)</f>
        <v>0</v>
      </c>
      <c r="S192" s="148">
        <f>IF(S$3&gt;=$C192,IF(S$3&lt;=$C192+$D192-1,VLOOKUP((S$3-$C192+1)/$D192,Profile!$B$2:$C$250,2)*($E192-$G191)-(IF(R$3&gt;=$C192,IF(R$3&lt;=$C192+$D192-1,VLOOKUP((R$3-$C192+1)/$D192,Profile!$B$2:$C$250,2)*($E192-$G191),0),0)),0),0)</f>
        <v>0</v>
      </c>
      <c r="T192" s="148">
        <f>IF(T$3&gt;=$C192,IF(T$3&lt;=$C192+$D192-1,VLOOKUP((T$3-$C192+1)/$D192,Profile!$B$2:$C$250,2)*($E192-$G191)-(IF(S$3&gt;=$C192,IF(S$3&lt;=$C192+$D192-1,VLOOKUP((S$3-$C192+1)/$D192,Profile!$B$2:$C$250,2)*($E192-$G191),0),0)),0),0)</f>
        <v>0</v>
      </c>
      <c r="U192" s="148">
        <f>IF(U$3&gt;=$C192,IF(U$3&lt;=$C192+$D192-1,VLOOKUP((U$3-$C192+1)/$D192,Profile!$B$2:$C$250,2)*($E192-$G191)-(IF(T$3&gt;=$C192,IF(T$3&lt;=$C192+$D192-1,VLOOKUP((T$3-$C192+1)/$D192,Profile!$B$2:$C$250,2)*($E192-$G191),0),0)),0),0)</f>
        <v>0</v>
      </c>
      <c r="V192" s="148">
        <f>IF(V$3&gt;=$C192,IF(V$3&lt;=$C192+$D192-1,VLOOKUP((V$3-$C192+1)/$D192,Profile!$B$2:$C$250,2)*($E192-$G191)-(IF(U$3&gt;=$C192,IF(U$3&lt;=$C192+$D192-1,VLOOKUP((U$3-$C192+1)/$D192,Profile!$B$2:$C$250,2)*($E192-$G191),0),0)),0),0)</f>
        <v>0</v>
      </c>
      <c r="W192" s="148">
        <f>IF(W$3&gt;=$C192,IF(W$3&lt;=$C192+$D192-1,VLOOKUP((W$3-$C192+1)/$D192,Profile!$B$2:$C$250,2)*($E192-$G191)-(IF(V$3&gt;=$C192,IF(V$3&lt;=$C192+$D192-1,VLOOKUP((V$3-$C192+1)/$D192,Profile!$B$2:$C$250,2)*($E192-$G191),0),0)),0),0)</f>
        <v>0</v>
      </c>
      <c r="X192" s="148">
        <f>IF(X$3&gt;=$C192,IF(X$3&lt;=$C192+$D192-1,VLOOKUP((X$3-$C192+1)/$D192,Profile!$B$2:$C$250,2)*($E192-$G191)-(IF(W$3&gt;=$C192,IF(W$3&lt;=$C192+$D192-1,VLOOKUP((W$3-$C192+1)/$D192,Profile!$B$2:$C$250,2)*($E192-$G191),0),0)),0),0)</f>
        <v>0</v>
      </c>
      <c r="Y192" s="148">
        <f>IF(Y$3&gt;=$C192,IF(Y$3&lt;=$C192+$D192-1,VLOOKUP((Y$3-$C192+1)/$D192,Profile!$B$2:$C$250,2)*($E192-$G191)-(IF(X$3&gt;=$C192,IF(X$3&lt;=$C192+$D192-1,VLOOKUP((X$3-$C192+1)/$D192,Profile!$B$2:$C$250,2)*($E192-$G191),0),0)),0),0)</f>
        <v>0</v>
      </c>
      <c r="Z192" s="148">
        <f>IF(Z$3&gt;=$C192,IF(Z$3&lt;=$C192+$D192-1,VLOOKUP((Z$3-$C192+1)/$D192,Profile!$B$2:$C$250,2)*($E192-$G191)-(IF(Y$3&gt;=$C192,IF(Y$3&lt;=$C192+$D192-1,VLOOKUP((Y$3-$C192+1)/$D192,Profile!$B$2:$C$250,2)*($E192-$G191),0),0)),0),0)</f>
        <v>0</v>
      </c>
      <c r="AA192" s="148">
        <f>IF(AA$3&gt;=$C192,IF(AA$3&lt;=$C192+$D192-1,VLOOKUP((AA$3-$C192+1)/$D192,Profile!$B$2:$C$250,2)*($E192-$G191)-(IF(Z$3&gt;=$C192,IF(Z$3&lt;=$C192+$D192-1,VLOOKUP((Z$3-$C192+1)/$D192,Profile!$B$2:$C$250,2)*($E192-$G191),0),0)),0),0)</f>
        <v>0</v>
      </c>
      <c r="AB192" s="148">
        <f>IF(AB$3&gt;=$C192,IF(AB$3&lt;=$C192+$D192-1,VLOOKUP((AB$3-$C192+1)/$D192,Profile!$B$2:$C$250,2)*($E192-$G191)-(IF(AA$3&gt;=$C192,IF(AA$3&lt;=$C192+$D192-1,VLOOKUP((AA$3-$C192+1)/$D192,Profile!$B$2:$C$250,2)*($E192-$G191),0),0)),0),0)</f>
        <v>0</v>
      </c>
      <c r="AC192" s="148">
        <f>IF(AC$3&gt;=$C192,IF(AC$3&lt;=$C192+$D192-1,VLOOKUP((AC$3-$C192+1)/$D192,Profile!$B$2:$C$250,2)*($E192-$G191)-(IF(AB$3&gt;=$C192,IF(AB$3&lt;=$C192+$D192-1,VLOOKUP((AB$3-$C192+1)/$D192,Profile!$B$2:$C$250,2)*($E192-$G191),0),0)),0),0)</f>
        <v>0</v>
      </c>
      <c r="AD192" s="148">
        <f>IF(AD$3&gt;=$C192,IF(AD$3&lt;=$C192+$D192-1,VLOOKUP((AD$3-$C192+1)/$D192,Profile!$B$2:$C$250,2)*($E192-$G191)-(IF(AC$3&gt;=$C192,IF(AC$3&lt;=$C192+$D192-1,VLOOKUP((AC$3-$C192+1)/$D192,Profile!$B$2:$C$250,2)*($E192-$G191),0),0)),0),0)</f>
        <v>0</v>
      </c>
      <c r="AE192" s="148">
        <f>IF(AE$3&gt;=$C192,IF(AE$3&lt;=$C192+$D192-1,VLOOKUP((AE$3-$C192+1)/$D192,Profile!$B$2:$C$250,2)*($E192-$G191)-(IF(AD$3&gt;=$C192,IF(AD$3&lt;=$C192+$D192-1,VLOOKUP((AD$3-$C192+1)/$D192,Profile!$B$2:$C$250,2)*($E192-$G191),0),0)),0),0)</f>
        <v>0</v>
      </c>
      <c r="AF192" s="148">
        <f>IF(AF$3&gt;=$C192,IF(AF$3&lt;=$C192+$D192-1,VLOOKUP((AF$3-$C192+1)/$D192,Profile!$B$2:$C$250,2)*($E192-$G191)-(IF(AE$3&gt;=$C192,IF(AE$3&lt;=$C192+$D192-1,VLOOKUP((AE$3-$C192+1)/$D192,Profile!$B$2:$C$250,2)*($E192-$G191),0),0)),0),0)</f>
        <v>0</v>
      </c>
      <c r="AG192" s="148">
        <f>IF(AG$3&gt;=$C192,IF(AG$3&lt;=$C192+$D192-1,VLOOKUP((AG$3-$C192+1)/$D192,Profile!$B$2:$C$250,2)*($E192-$G191)-(IF(AF$3&gt;=$C192,IF(AF$3&lt;=$C192+$D192-1,VLOOKUP((AF$3-$C192+1)/$D192,Profile!$B$2:$C$250,2)*($E192-$G191),0),0)),0),0)</f>
        <v>0</v>
      </c>
      <c r="AH192" s="148">
        <f>IF(AH$3&gt;=$C192,IF(AH$3&lt;=$C192+$D192-1,VLOOKUP((AH$3-$C192+1)/$D192,Profile!$B$2:$C$250,2)*($E192-$G191)-(IF(AG$3&gt;=$C192,IF(AG$3&lt;=$C192+$D192-1,VLOOKUP((AG$3-$C192+1)/$D192,Profile!$B$2:$C$250,2)*($E192-$G191),0),0)),0),0)</f>
        <v>0</v>
      </c>
      <c r="AI192" s="148">
        <f>IF(AI$3&gt;=$C192,IF(AI$3&lt;=$C192+$D192-1,VLOOKUP((AI$3-$C192+1)/$D192,Profile!$B$2:$C$250,2)*($E192-$G191)-(IF(AH$3&gt;=$C192,IF(AH$3&lt;=$C192+$D192-1,VLOOKUP((AH$3-$C192+1)/$D192,Profile!$B$2:$C$250,2)*($E192-$G191),0),0)),0),0)</f>
        <v>0</v>
      </c>
      <c r="AJ192" s="148">
        <f>IF(AJ$3&gt;=$C192,IF(AJ$3&lt;=$C192+$D192-1,VLOOKUP((AJ$3-$C192+1)/$D192,Profile!$B$2:$C$250,2)*($E192-$G191)-(IF(AI$3&gt;=$C192,IF(AI$3&lt;=$C192+$D192-1,VLOOKUP((AI$3-$C192+1)/$D192,Profile!$B$2:$C$250,2)*($E192-$G191),0),0)),0),0)</f>
        <v>0</v>
      </c>
      <c r="AK192" s="148">
        <f>IF(AK$3&gt;=$C192,IF(AK$3&lt;=$C192+$D192-1,VLOOKUP((AK$3-$C192+1)/$D192,Profile!$B$2:$C$250,2)*($E192-$G191)-(IF(AJ$3&gt;=$C192,IF(AJ$3&lt;=$C192+$D192-1,VLOOKUP((AJ$3-$C192+1)/$D192,Profile!$B$2:$C$250,2)*($E192-$G191),0),0)),0),0)</f>
        <v>0</v>
      </c>
      <c r="AL192" s="148">
        <f>IF(AL$3&gt;=$C192,IF(AL$3&lt;=$C192+$D192-1,VLOOKUP((AL$3-$C192+1)/$D192,Profile!$B$2:$C$250,2)*($E192-$G191)-(IF(AK$3&gt;=$C192,IF(AK$3&lt;=$C192+$D192-1,VLOOKUP((AK$3-$C192+1)/$D192,Profile!$B$2:$C$250,2)*($E192-$G191),0),0)),0),0)</f>
        <v>0</v>
      </c>
      <c r="AM192" s="148">
        <f>IF(AM$3&gt;=$C192,IF(AM$3&lt;=$C192+$D192-1,VLOOKUP((AM$3-$C192+1)/$D192,Profile!$B$2:$C$250,2)*($E192-$G191)-(IF(AL$3&gt;=$C192,IF(AL$3&lt;=$C192+$D192-1,VLOOKUP((AL$3-$C192+1)/$D192,Profile!$B$2:$C$250,2)*($E192-$G191),0),0)),0),0)</f>
        <v>0</v>
      </c>
      <c r="AN192" s="148">
        <f>IF(AN$3&gt;=$C192,IF(AN$3&lt;=$C192+$D192-1,VLOOKUP((AN$3-$C192+1)/$D192,Profile!$B$2:$C$250,2)*($E192-$G191)-(IF(AM$3&gt;=$C192,IF(AM$3&lt;=$C192+$D192-1,VLOOKUP((AM$3-$C192+1)/$D192,Profile!$B$2:$C$250,2)*($E192-$G191),0),0)),0),0)</f>
        <v>0</v>
      </c>
      <c r="AO192" s="148">
        <f>IF(AO$3&gt;=$C192,IF(AO$3&lt;=$C192+$D192-1,VLOOKUP((AO$3-$C192+1)/$D192,Profile!$B$2:$C$250,2)*($E192-$G191)-(IF(AN$3&gt;=$C192,IF(AN$3&lt;=$C192+$D192-1,VLOOKUP((AN$3-$C192+1)/$D192,Profile!$B$2:$C$250,2)*($E192-$G191),0),0)),0),0)</f>
        <v>0</v>
      </c>
      <c r="AP192" s="148">
        <f>IF(AP$3&gt;=$C192,IF(AP$3&lt;=$C192+$D192-1,VLOOKUP((AP$3-$C192+1)/$D192,Profile!$B$2:$C$250,2)*($E192-$G191)-(IF(AO$3&gt;=$C192,IF(AO$3&lt;=$C192+$D192-1,VLOOKUP((AO$3-$C192+1)/$D192,Profile!$B$2:$C$250,2)*($E192-$G191),0),0)),0),0)</f>
        <v>0</v>
      </c>
      <c r="AQ192" s="148">
        <f>IF(AQ$3&gt;=$C192,IF(AQ$3&lt;=$C192+$D192-1,VLOOKUP((AQ$3-$C192+1)/$D192,Profile!$B$2:$C$250,2)*($E192-$G191)-(IF(AP$3&gt;=$C192,IF(AP$3&lt;=$C192+$D192-1,VLOOKUP((AP$3-$C192+1)/$D192,Profile!$B$2:$C$250,2)*($E192-$G191),0),0)),0),0)</f>
        <v>0</v>
      </c>
      <c r="AR192" s="148">
        <f>IF(AR$3&gt;=$C192,IF(AR$3&lt;=$C192+$D192-1,VLOOKUP((AR$3-$C192+1)/$D192,Profile!$B$2:$C$250,2)*($E192-$G191)-(IF(AQ$3&gt;=$C192,IF(AQ$3&lt;=$C192+$D192-1,VLOOKUP((AQ$3-$C192+1)/$D192,Profile!$B$2:$C$250,2)*($E192-$G191),0),0)),0),0)</f>
        <v>0</v>
      </c>
      <c r="AS192" s="148">
        <f>IF(AS$3&gt;=$C192,IF(AS$3&lt;=$C192+$D192-1,VLOOKUP((AS$3-$C192+1)/$D192,Profile!$B$2:$C$250,2)*($E192-$G191)-(IF(AR$3&gt;=$C192,IF(AR$3&lt;=$C192+$D192-1,VLOOKUP((AR$3-$C192+1)/$D192,Profile!$B$2:$C$250,2)*($E192-$G191),0),0)),0),0)</f>
        <v>0</v>
      </c>
      <c r="AT192" s="148">
        <f>IF(AT$3&gt;=$C192,IF(AT$3&lt;=$C192+$D192-1,VLOOKUP((AT$3-$C192+1)/$D192,Profile!$B$2:$C$250,2)*($E192-$G191)-(IF(AS$3&gt;=$C192,IF(AS$3&lt;=$C192+$D192-1,VLOOKUP((AS$3-$C192+1)/$D192,Profile!$B$2:$C$250,2)*($E192-$G191),0),0)),0),0)</f>
        <v>0</v>
      </c>
      <c r="AU192" s="148">
        <f>IF(AU$3&gt;=$C192,IF(AU$3&lt;=$C192+$D192-1,VLOOKUP((AU$3-$C192+1)/$D192,Profile!$B$2:$C$250,2)*($E192-$G191)-(IF(AT$3&gt;=$C192,IF(AT$3&lt;=$C192+$D192-1,VLOOKUP((AT$3-$C192+1)/$D192,Profile!$B$2:$C$250,2)*($E192-$G191),0),0)),0),0)</f>
        <v>0</v>
      </c>
      <c r="AV192" s="148">
        <f>IF(AV$3&gt;=$C192,IF(AV$3&lt;=$C192+$D192-1,VLOOKUP((AV$3-$C192+1)/$D192,Profile!$B$2:$C$250,2)*($E192-$G191)-(IF(AU$3&gt;=$C192,IF(AU$3&lt;=$C192+$D192-1,VLOOKUP((AU$3-$C192+1)/$D192,Profile!$B$2:$C$250,2)*($E192-$G191),0),0)),0),0)</f>
        <v>0</v>
      </c>
      <c r="AW192" s="148">
        <f>IF(AW$3&gt;=$C192,IF(AW$3&lt;=$C192+$D192-1,VLOOKUP((AW$3-$C192+1)/$D192,Profile!$B$2:$C$250,2)*($E192-$G191)-(IF(AV$3&gt;=$C192,IF(AV$3&lt;=$C192+$D192-1,VLOOKUP((AV$3-$C192+1)/$D192,Profile!$B$2:$C$250,2)*($E192-$G191),0),0)),0),0)</f>
        <v>0</v>
      </c>
      <c r="AX192" s="148">
        <f>IF(AX$3&gt;=$C192,IF(AX$3&lt;=$C192+$D192-1,VLOOKUP((AX$3-$C192+1)/$D192,Profile!$B$2:$C$250,2)*($E192-$G191)-(IF(AW$3&gt;=$C192,IF(AW$3&lt;=$C192+$D192-1,VLOOKUP((AW$3-$C192+1)/$D192,Profile!$B$2:$C$250,2)*($E192-$G191),0),0)),0),0)</f>
        <v>0</v>
      </c>
      <c r="AY192" s="148">
        <f>IF(AY$3&gt;=$C192,IF(AY$3&lt;=$C192+$D192-1,VLOOKUP((AY$3-$C192+1)/$D192,Profile!$B$2:$C$250,2)*($E192-$G191)-(IF(AX$3&gt;=$C192,IF(AX$3&lt;=$C192+$D192-1,VLOOKUP((AX$3-$C192+1)/$D192,Profile!$B$2:$C$250,2)*($E192-$G191),0),0)),0),0)</f>
        <v>0</v>
      </c>
      <c r="AZ192" s="148">
        <f>IF(AZ$3&gt;=$C192,IF(AZ$3&lt;=$C192+$D192-1,VLOOKUP((AZ$3-$C192+1)/$D192,Profile!$B$2:$C$250,2)*($E192-$G191)-(IF(AY$3&gt;=$C192,IF(AY$3&lt;=$C192+$D192-1,VLOOKUP((AY$3-$C192+1)/$D192,Profile!$B$2:$C$250,2)*($E192-$G191),0),0)),0),0)</f>
        <v>0</v>
      </c>
      <c r="BA192" s="148">
        <f>IF(BA$3&gt;=$C192,IF(BA$3&lt;=$C192+$D192-1,VLOOKUP((BA$3-$C192+1)/$D192,Profile!$B$2:$C$250,2)*($E192-$G191)-(IF(AZ$3&gt;=$C192,IF(AZ$3&lt;=$C192+$D192-1,VLOOKUP((AZ$3-$C192+1)/$D192,Profile!$B$2:$C$250,2)*($E192-$G191),0),0)),0),0)</f>
        <v>0</v>
      </c>
      <c r="BB192" s="148">
        <f>IF(BB$3&gt;=$C192,IF(BB$3&lt;=$C192+$D192-1,VLOOKUP((BB$3-$C192+1)/$D192,Profile!$B$2:$C$250,2)*($E192-$G191)-(IF(BA$3&gt;=$C192,IF(BA$3&lt;=$C192+$D192-1,VLOOKUP((BA$3-$C192+1)/$D192,Profile!$B$2:$C$250,2)*($E192-$G191),0),0)),0),0)</f>
        <v>0</v>
      </c>
      <c r="BC192" s="148">
        <f>IF(BC$3&gt;=$C192,IF(BC$3&lt;=$C192+$D192-1,VLOOKUP((BC$3-$C192+1)/$D192,Profile!$B$2:$C$250,2)*($E192-$G191)-(IF(BB$3&gt;=$C192,IF(BB$3&lt;=$C192+$D192-1,VLOOKUP((BB$3-$C192+1)/$D192,Profile!$B$2:$C$250,2)*($E192-$G191),0),0)),0),0)</f>
        <v>0</v>
      </c>
      <c r="BD192" s="148">
        <f>IF(BD$3&gt;=$C192,IF(BD$3&lt;=$C192+$D192-1,VLOOKUP((BD$3-$C192+1)/$D192,Profile!$B$2:$C$250,2)*($E192-$G191)-(IF(BC$3&gt;=$C192,IF(BC$3&lt;=$C192+$D192-1,VLOOKUP((BC$3-$C192+1)/$D192,Profile!$B$2:$C$250,2)*($E192-$G191),0),0)),0),0)</f>
        <v>0</v>
      </c>
      <c r="BE192" s="148">
        <f>IF(BE$3&gt;=$C192,IF(BE$3&lt;=$C192+$D192-1,VLOOKUP((BE$3-$C192+1)/$D192,Profile!$B$2:$C$250,2)*($E192-$G191)-(IF(BD$3&gt;=$C192,IF(BD$3&lt;=$C192+$D192-1,VLOOKUP((BD$3-$C192+1)/$D192,Profile!$B$2:$C$250,2)*($E192-$G191),0),0)),0),0)</f>
        <v>0</v>
      </c>
      <c r="BF192" s="148">
        <f>IF(BF$3&gt;=$C192,IF(BF$3&lt;=$C192+$D192-1,VLOOKUP((BF$3-$C192+1)/$D192,Profile!$B$2:$C$250,2)*($E192-$G191)-(IF(BE$3&gt;=$C192,IF(BE$3&lt;=$C192+$D192-1,VLOOKUP((BE$3-$C192+1)/$D192,Profile!$B$2:$C$250,2)*($E192-$G191),0),0)),0),0)</f>
        <v>0</v>
      </c>
      <c r="BG192" s="148">
        <f>IF(BG$3&gt;=$C192,IF(BG$3&lt;=$C192+$D192-1,VLOOKUP((BG$3-$C192+1)/$D192,Profile!$B$2:$C$250,2)*($E192-$G191)-(IF(BF$3&gt;=$C192,IF(BF$3&lt;=$C192+$D192-1,VLOOKUP((BF$3-$C192+1)/$D192,Profile!$B$2:$C$250,2)*($E192-$G191),0),0)),0),0)</f>
        <v>0</v>
      </c>
      <c r="BH192" s="148">
        <f>IF(BH$3&gt;=$C192,IF(BH$3&lt;=$C192+$D192-1,VLOOKUP((BH$3-$C192+1)/$D192,Profile!$B$2:$C$250,2)*($E192-$G191)-(IF(BG$3&gt;=$C192,IF(BG$3&lt;=$C192+$D192-1,VLOOKUP((BG$3-$C192+1)/$D192,Profile!$B$2:$C$250,2)*($E192-$G191),0),0)),0),0)</f>
        <v>0</v>
      </c>
      <c r="BI192" s="148">
        <f>IF(BI$3&gt;=$C192,IF(BI$3&lt;=$C192+$D192-1,VLOOKUP((BI$3-$C192+1)/$D192,Profile!$B$2:$C$250,2)*($E192-$G191)-(IF(BH$3&gt;=$C192,IF(BH$3&lt;=$C192+$D192-1,VLOOKUP((BH$3-$C192+1)/$D192,Profile!$B$2:$C$250,2)*($E192-$G191),0),0)),0),0)</f>
        <v>0</v>
      </c>
      <c r="BJ192" s="148">
        <f>IF(BJ$3&gt;=$C192,IF(BJ$3&lt;=$C192+$D192-1,VLOOKUP((BJ$3-$C192+1)/$D192,Profile!$B$2:$C$250,2)*($E192-$G191)-(IF(BI$3&gt;=$C192,IF(BI$3&lt;=$C192+$D192-1,VLOOKUP((BI$3-$C192+1)/$D192,Profile!$B$2:$C$250,2)*($E192-$G191),0),0)),0),0)</f>
        <v>0</v>
      </c>
      <c r="BK192" s="148">
        <f>IF(BK$3&gt;=$C192,IF(BK$3&lt;=$C192+$D192-1,VLOOKUP((BK$3-$C192+1)/$D192,Profile!$B$2:$C$250,2)*($E192-$G191)-(IF(BJ$3&gt;=$C192,IF(BJ$3&lt;=$C192+$D192-1,VLOOKUP((BJ$3-$C192+1)/$D192,Profile!$B$2:$C$250,2)*($E192-$G191),0),0)),0),0)</f>
        <v>0</v>
      </c>
      <c r="BL192" s="148">
        <f>IF(BL$3&gt;=$C192,IF(BL$3&lt;=$C192+$D192-1,VLOOKUP((BL$3-$C192+1)/$D192,Profile!$B$2:$C$250,2)*($E192-$G191)-(IF(BK$3&gt;=$C192,IF(BK$3&lt;=$C192+$D192-1,VLOOKUP((BK$3-$C192+1)/$D192,Profile!$B$2:$C$250,2)*($E192-$G191),0),0)),0),0)</f>
        <v>0</v>
      </c>
      <c r="BM192" s="148">
        <f>IF(BM$3&gt;=$C192,IF(BM$3&lt;=$C192+$D192-1,VLOOKUP((BM$3-$C192+1)/$D192,Profile!$B$2:$C$250,2)*($E192-$G191)-(IF(BL$3&gt;=$C192,IF(BL$3&lt;=$C192+$D192-1,VLOOKUP((BL$3-$C192+1)/$D192,Profile!$B$2:$C$250,2)*($E192-$G191),0),0)),0),0)</f>
        <v>0</v>
      </c>
      <c r="BN192" s="148">
        <f>IF(BN$3&gt;=$C192,IF(BN$3&lt;=$C192+$D192-1,VLOOKUP((BN$3-$C192+1)/$D192,Profile!$B$2:$C$250,2)*($E192-$G191)-(IF(BM$3&gt;=$C192,IF(BM$3&lt;=$C192+$D192-1,VLOOKUP((BM$3-$C192+1)/$D192,Profile!$B$2:$C$250,2)*($E192-$G191),0),0)),0),0)</f>
        <v>0</v>
      </c>
      <c r="BO192" s="148">
        <f>IF(BO$3&gt;=$C192,IF(BO$3&lt;=$C192+$D192-1,VLOOKUP((BO$3-$C192+1)/$D192,Profile!$B$2:$C$250,2)*($E192-$G191)-(IF(BN$3&gt;=$C192,IF(BN$3&lt;=$C192+$D192-1,VLOOKUP((BN$3-$C192+1)/$D192,Profile!$B$2:$C$250,2)*($E192-$G191),0),0)),0),0)</f>
        <v>0</v>
      </c>
      <c r="BP192" s="148">
        <f>IF(BP$3&gt;=$C192,IF(BP$3&lt;=$C192+$D192-1,VLOOKUP((BP$3-$C192+1)/$D192,Profile!$B$2:$C$250,2)*($E192-$G191)-(IF(BO$3&gt;=$C192,IF(BO$3&lt;=$C192+$D192-1,VLOOKUP((BO$3-$C192+1)/$D192,Profile!$B$2:$C$250,2)*($E192-$G191),0),0)),0),0)</f>
        <v>0</v>
      </c>
      <c r="BQ192" s="148">
        <f>IF(BQ$3&gt;=$C192,IF(BQ$3&lt;=$C192+$D192-1,VLOOKUP((BQ$3-$C192+1)/$D192,Profile!$B$2:$C$250,2)*($E192-$G191)-(IF(BP$3&gt;=$C192,IF(BP$3&lt;=$C192+$D192-1,VLOOKUP((BP$3-$C192+1)/$D192,Profile!$B$2:$C$250,2)*($E192-$G191),0),0)),0),0)</f>
        <v>0</v>
      </c>
      <c r="BR192" s="148">
        <f>IF(BR$3&gt;=$C192,IF(BR$3&lt;=$C192+$D192-1,VLOOKUP((BR$3-$C192+1)/$D192,Profile!$B$2:$C$250,2)*($E192-$G191)-(IF(BQ$3&gt;=$C192,IF(BQ$3&lt;=$C192+$D192-1,VLOOKUP((BQ$3-$C192+1)/$D192,Profile!$B$2:$C$250,2)*($E192-$G191),0),0)),0),0)</f>
        <v>0</v>
      </c>
      <c r="BS192" s="148">
        <f>IF(BS$3&gt;=$C192,IF(BS$3&lt;=$C192+$D192-1,VLOOKUP((BS$3-$C192+1)/$D192,Profile!$B$2:$C$250,2)*($E192-$G191)-(IF(BR$3&gt;=$C192,IF(BR$3&lt;=$C192+$D192-1,VLOOKUP((BR$3-$C192+1)/$D192,Profile!$B$2:$C$250,2)*($E192-$G191),0),0)),0),0)</f>
        <v>0</v>
      </c>
      <c r="BT192" s="148">
        <f>IF(BT$3&gt;=$C192,IF(BT$3&lt;=$C192+$D192-1,VLOOKUP((BT$3-$C192+1)/$D192,Profile!$B$2:$C$250,2)*($E192-$G191)-(IF(BS$3&gt;=$C192,IF(BS$3&lt;=$C192+$D192-1,VLOOKUP((BS$3-$C192+1)/$D192,Profile!$B$2:$C$250,2)*($E192-$G191),0),0)),0),0)</f>
        <v>0</v>
      </c>
    </row>
    <row r="193" spans="1:72" ht="10.15" customHeight="1">
      <c r="A193" s="131"/>
      <c r="B193" s="154"/>
      <c r="C193" s="131"/>
      <c r="D193" s="153"/>
      <c r="E193" s="149"/>
      <c r="F193" s="142" t="s">
        <v>31</v>
      </c>
      <c r="G193" s="148">
        <f>SUM(H193:GA193)</f>
        <v>0</v>
      </c>
      <c r="H193" s="148">
        <f t="shared" ref="H193:AM193" si="150">+H191+H192</f>
        <v>0</v>
      </c>
      <c r="I193" s="148">
        <f t="shared" si="150"/>
        <v>0</v>
      </c>
      <c r="J193" s="148">
        <f t="shared" si="150"/>
        <v>0</v>
      </c>
      <c r="K193" s="148">
        <f t="shared" si="150"/>
        <v>0</v>
      </c>
      <c r="L193" s="148">
        <f t="shared" si="150"/>
        <v>0</v>
      </c>
      <c r="M193" s="148">
        <f t="shared" si="150"/>
        <v>0</v>
      </c>
      <c r="N193" s="148">
        <f t="shared" si="150"/>
        <v>0</v>
      </c>
      <c r="O193" s="148">
        <f t="shared" si="150"/>
        <v>0</v>
      </c>
      <c r="P193" s="148">
        <f t="shared" si="150"/>
        <v>0</v>
      </c>
      <c r="Q193" s="148">
        <f t="shared" si="150"/>
        <v>0</v>
      </c>
      <c r="R193" s="148">
        <f t="shared" si="150"/>
        <v>0</v>
      </c>
      <c r="S193" s="148">
        <f t="shared" si="150"/>
        <v>0</v>
      </c>
      <c r="T193" s="148">
        <f t="shared" si="150"/>
        <v>0</v>
      </c>
      <c r="U193" s="148">
        <f t="shared" si="150"/>
        <v>0</v>
      </c>
      <c r="V193" s="148">
        <f t="shared" si="150"/>
        <v>0</v>
      </c>
      <c r="W193" s="148">
        <f t="shared" si="150"/>
        <v>0</v>
      </c>
      <c r="X193" s="148">
        <f t="shared" si="150"/>
        <v>0</v>
      </c>
      <c r="Y193" s="148">
        <f t="shared" si="150"/>
        <v>0</v>
      </c>
      <c r="Z193" s="148">
        <f t="shared" si="150"/>
        <v>0</v>
      </c>
      <c r="AA193" s="148">
        <f t="shared" si="150"/>
        <v>0</v>
      </c>
      <c r="AB193" s="148">
        <f t="shared" si="150"/>
        <v>0</v>
      </c>
      <c r="AC193" s="148">
        <f t="shared" si="150"/>
        <v>0</v>
      </c>
      <c r="AD193" s="148">
        <f t="shared" si="150"/>
        <v>0</v>
      </c>
      <c r="AE193" s="148">
        <f t="shared" si="150"/>
        <v>0</v>
      </c>
      <c r="AF193" s="148">
        <f t="shared" si="150"/>
        <v>0</v>
      </c>
      <c r="AG193" s="148">
        <f t="shared" si="150"/>
        <v>0</v>
      </c>
      <c r="AH193" s="148">
        <f t="shared" si="150"/>
        <v>0</v>
      </c>
      <c r="AI193" s="148">
        <f t="shared" si="150"/>
        <v>0</v>
      </c>
      <c r="AJ193" s="148">
        <f t="shared" si="150"/>
        <v>0</v>
      </c>
      <c r="AK193" s="148">
        <f t="shared" si="150"/>
        <v>0</v>
      </c>
      <c r="AL193" s="148">
        <f t="shared" si="150"/>
        <v>0</v>
      </c>
      <c r="AM193" s="148">
        <f t="shared" si="150"/>
        <v>0</v>
      </c>
      <c r="AN193" s="148">
        <f t="shared" ref="AN193:BS193" si="151">+AN191+AN192</f>
        <v>0</v>
      </c>
      <c r="AO193" s="148">
        <f t="shared" si="151"/>
        <v>0</v>
      </c>
      <c r="AP193" s="148">
        <f t="shared" si="151"/>
        <v>0</v>
      </c>
      <c r="AQ193" s="148">
        <f t="shared" si="151"/>
        <v>0</v>
      </c>
      <c r="AR193" s="148">
        <f t="shared" si="151"/>
        <v>0</v>
      </c>
      <c r="AS193" s="148">
        <f t="shared" si="151"/>
        <v>0</v>
      </c>
      <c r="AT193" s="148">
        <f t="shared" si="151"/>
        <v>0</v>
      </c>
      <c r="AU193" s="148">
        <f t="shared" si="151"/>
        <v>0</v>
      </c>
      <c r="AV193" s="148">
        <f t="shared" si="151"/>
        <v>0</v>
      </c>
      <c r="AW193" s="148">
        <f t="shared" si="151"/>
        <v>0</v>
      </c>
      <c r="AX193" s="148">
        <f t="shared" si="151"/>
        <v>0</v>
      </c>
      <c r="AY193" s="148">
        <f t="shared" si="151"/>
        <v>0</v>
      </c>
      <c r="AZ193" s="148">
        <f t="shared" si="151"/>
        <v>0</v>
      </c>
      <c r="BA193" s="148">
        <f t="shared" si="151"/>
        <v>0</v>
      </c>
      <c r="BB193" s="148">
        <f t="shared" si="151"/>
        <v>0</v>
      </c>
      <c r="BC193" s="148">
        <f t="shared" si="151"/>
        <v>0</v>
      </c>
      <c r="BD193" s="148">
        <f t="shared" si="151"/>
        <v>0</v>
      </c>
      <c r="BE193" s="148">
        <f t="shared" si="151"/>
        <v>0</v>
      </c>
      <c r="BF193" s="148">
        <f t="shared" si="151"/>
        <v>0</v>
      </c>
      <c r="BG193" s="148">
        <f t="shared" si="151"/>
        <v>0</v>
      </c>
      <c r="BH193" s="148">
        <f t="shared" si="151"/>
        <v>0</v>
      </c>
      <c r="BI193" s="148">
        <f t="shared" si="151"/>
        <v>0</v>
      </c>
      <c r="BJ193" s="148">
        <f t="shared" si="151"/>
        <v>0</v>
      </c>
      <c r="BK193" s="148">
        <f t="shared" si="151"/>
        <v>0</v>
      </c>
      <c r="BL193" s="148">
        <f t="shared" si="151"/>
        <v>0</v>
      </c>
      <c r="BM193" s="148">
        <f t="shared" si="151"/>
        <v>0</v>
      </c>
      <c r="BN193" s="148">
        <f t="shared" si="151"/>
        <v>0</v>
      </c>
      <c r="BO193" s="148">
        <f t="shared" si="151"/>
        <v>0</v>
      </c>
      <c r="BP193" s="148">
        <f t="shared" si="151"/>
        <v>0</v>
      </c>
      <c r="BQ193" s="148">
        <f t="shared" si="151"/>
        <v>0</v>
      </c>
      <c r="BR193" s="148">
        <f t="shared" si="151"/>
        <v>0</v>
      </c>
      <c r="BS193" s="148">
        <f t="shared" si="151"/>
        <v>0</v>
      </c>
      <c r="BT193" s="148">
        <f>+BT191+BT192</f>
        <v>0</v>
      </c>
    </row>
    <row r="194" spans="1:72" ht="10.15" customHeight="1">
      <c r="A194" s="131"/>
      <c r="B194" s="154"/>
      <c r="C194" s="131"/>
      <c r="D194" s="149"/>
      <c r="F194" s="142" t="s">
        <v>36</v>
      </c>
      <c r="G194" s="148"/>
      <c r="H194" s="148">
        <f>+H193</f>
        <v>0</v>
      </c>
      <c r="I194" s="148">
        <f t="shared" ref="I194:AN194" si="152">+I193+H194</f>
        <v>0</v>
      </c>
      <c r="J194" s="148">
        <f t="shared" si="152"/>
        <v>0</v>
      </c>
      <c r="K194" s="148">
        <f t="shared" si="152"/>
        <v>0</v>
      </c>
      <c r="L194" s="148">
        <f t="shared" si="152"/>
        <v>0</v>
      </c>
      <c r="M194" s="148">
        <f t="shared" si="152"/>
        <v>0</v>
      </c>
      <c r="N194" s="148">
        <f t="shared" si="152"/>
        <v>0</v>
      </c>
      <c r="O194" s="148">
        <f t="shared" si="152"/>
        <v>0</v>
      </c>
      <c r="P194" s="148">
        <f t="shared" si="152"/>
        <v>0</v>
      </c>
      <c r="Q194" s="148">
        <f t="shared" si="152"/>
        <v>0</v>
      </c>
      <c r="R194" s="148">
        <f t="shared" si="152"/>
        <v>0</v>
      </c>
      <c r="S194" s="148">
        <f t="shared" si="152"/>
        <v>0</v>
      </c>
      <c r="T194" s="148">
        <f t="shared" si="152"/>
        <v>0</v>
      </c>
      <c r="U194" s="148">
        <f t="shared" si="152"/>
        <v>0</v>
      </c>
      <c r="V194" s="148">
        <f t="shared" si="152"/>
        <v>0</v>
      </c>
      <c r="W194" s="148">
        <f t="shared" si="152"/>
        <v>0</v>
      </c>
      <c r="X194" s="148">
        <f t="shared" si="152"/>
        <v>0</v>
      </c>
      <c r="Y194" s="148">
        <f t="shared" si="152"/>
        <v>0</v>
      </c>
      <c r="Z194" s="148">
        <f t="shared" si="152"/>
        <v>0</v>
      </c>
      <c r="AA194" s="148">
        <f t="shared" si="152"/>
        <v>0</v>
      </c>
      <c r="AB194" s="148">
        <f t="shared" si="152"/>
        <v>0</v>
      </c>
      <c r="AC194" s="148">
        <f t="shared" si="152"/>
        <v>0</v>
      </c>
      <c r="AD194" s="148">
        <f t="shared" si="152"/>
        <v>0</v>
      </c>
      <c r="AE194" s="148">
        <f t="shared" si="152"/>
        <v>0</v>
      </c>
      <c r="AF194" s="148">
        <f t="shared" si="152"/>
        <v>0</v>
      </c>
      <c r="AG194" s="148">
        <f t="shared" si="152"/>
        <v>0</v>
      </c>
      <c r="AH194" s="148">
        <f t="shared" si="152"/>
        <v>0</v>
      </c>
      <c r="AI194" s="148">
        <f t="shared" si="152"/>
        <v>0</v>
      </c>
      <c r="AJ194" s="148">
        <f t="shared" si="152"/>
        <v>0</v>
      </c>
      <c r="AK194" s="148">
        <f t="shared" si="152"/>
        <v>0</v>
      </c>
      <c r="AL194" s="148">
        <f t="shared" si="152"/>
        <v>0</v>
      </c>
      <c r="AM194" s="148">
        <f t="shared" si="152"/>
        <v>0</v>
      </c>
      <c r="AN194" s="148">
        <f t="shared" si="152"/>
        <v>0</v>
      </c>
      <c r="AO194" s="148">
        <f t="shared" ref="AO194:BT194" si="153">+AO193+AN194</f>
        <v>0</v>
      </c>
      <c r="AP194" s="148">
        <f t="shared" si="153"/>
        <v>0</v>
      </c>
      <c r="AQ194" s="148">
        <f t="shared" si="153"/>
        <v>0</v>
      </c>
      <c r="AR194" s="148">
        <f t="shared" si="153"/>
        <v>0</v>
      </c>
      <c r="AS194" s="148">
        <f t="shared" si="153"/>
        <v>0</v>
      </c>
      <c r="AT194" s="148">
        <f t="shared" si="153"/>
        <v>0</v>
      </c>
      <c r="AU194" s="148">
        <f t="shared" si="153"/>
        <v>0</v>
      </c>
      <c r="AV194" s="148">
        <f t="shared" si="153"/>
        <v>0</v>
      </c>
      <c r="AW194" s="148">
        <f t="shared" si="153"/>
        <v>0</v>
      </c>
      <c r="AX194" s="148">
        <f t="shared" si="153"/>
        <v>0</v>
      </c>
      <c r="AY194" s="148">
        <f t="shared" si="153"/>
        <v>0</v>
      </c>
      <c r="AZ194" s="148">
        <f t="shared" si="153"/>
        <v>0</v>
      </c>
      <c r="BA194" s="148">
        <f t="shared" si="153"/>
        <v>0</v>
      </c>
      <c r="BB194" s="148">
        <f t="shared" si="153"/>
        <v>0</v>
      </c>
      <c r="BC194" s="148">
        <f t="shared" si="153"/>
        <v>0</v>
      </c>
      <c r="BD194" s="148">
        <f t="shared" si="153"/>
        <v>0</v>
      </c>
      <c r="BE194" s="148">
        <f t="shared" si="153"/>
        <v>0</v>
      </c>
      <c r="BF194" s="148">
        <f t="shared" si="153"/>
        <v>0</v>
      </c>
      <c r="BG194" s="148">
        <f t="shared" si="153"/>
        <v>0</v>
      </c>
      <c r="BH194" s="148">
        <f t="shared" si="153"/>
        <v>0</v>
      </c>
      <c r="BI194" s="148">
        <f t="shared" si="153"/>
        <v>0</v>
      </c>
      <c r="BJ194" s="148">
        <f t="shared" si="153"/>
        <v>0</v>
      </c>
      <c r="BK194" s="148">
        <f t="shared" si="153"/>
        <v>0</v>
      </c>
      <c r="BL194" s="148">
        <f t="shared" si="153"/>
        <v>0</v>
      </c>
      <c r="BM194" s="148">
        <f t="shared" si="153"/>
        <v>0</v>
      </c>
      <c r="BN194" s="148">
        <f t="shared" si="153"/>
        <v>0</v>
      </c>
      <c r="BO194" s="148">
        <f t="shared" si="153"/>
        <v>0</v>
      </c>
      <c r="BP194" s="148">
        <f t="shared" si="153"/>
        <v>0</v>
      </c>
      <c r="BQ194" s="148">
        <f t="shared" si="153"/>
        <v>0</v>
      </c>
      <c r="BR194" s="148">
        <f t="shared" si="153"/>
        <v>0</v>
      </c>
      <c r="BS194" s="148">
        <f t="shared" si="153"/>
        <v>0</v>
      </c>
      <c r="BT194" s="148">
        <f t="shared" si="153"/>
        <v>0</v>
      </c>
    </row>
    <row r="195" spans="1:72" ht="1.9" customHeight="1">
      <c r="A195" s="131"/>
      <c r="B195" s="154"/>
      <c r="C195" s="131"/>
      <c r="E195" s="149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</row>
    <row r="196" spans="1:72" ht="10.15" customHeight="1">
      <c r="A196" s="131">
        <v>39</v>
      </c>
      <c r="B196" s="155" t="s">
        <v>73</v>
      </c>
      <c r="C196" s="131"/>
      <c r="E196" s="149"/>
      <c r="F196" s="156" t="s">
        <v>34</v>
      </c>
      <c r="G196" s="148">
        <f>SUM(H196:GA196)</f>
        <v>0</v>
      </c>
      <c r="H196" s="157"/>
      <c r="I196" s="157"/>
      <c r="J196" s="157"/>
      <c r="K196" s="157"/>
      <c r="L196" s="157">
        <v>0</v>
      </c>
      <c r="M196" s="157"/>
      <c r="N196" s="157">
        <v>0</v>
      </c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</row>
    <row r="197" spans="1:72" ht="10.15" customHeight="1">
      <c r="A197" s="131"/>
      <c r="B197" s="154"/>
      <c r="C197" s="150"/>
      <c r="D197" s="151"/>
      <c r="E197" s="152"/>
      <c r="F197" s="142" t="s">
        <v>35</v>
      </c>
      <c r="G197" s="148">
        <f>SUM(H197:GA197)</f>
        <v>0</v>
      </c>
      <c r="H197" s="148">
        <f>IF(H$3&gt;=$C197,IF(H$3&lt;=$C197+$D197-1,VLOOKUP((H$3-$C197+1)/$D197,Profile!$B$2:$C$250,2)*($E197-$G196)-(IF(G$3&gt;=$C197,IF(G$3&lt;=$C197+$D197-1,VLOOKUP((G$3-$C197+1)/$D197,Profile!$B$2:$C$250,2)*($E197-$G196),0),0)),0),0)</f>
        <v>0</v>
      </c>
      <c r="I197" s="148">
        <f>IF(I$3&gt;=$C197,IF(I$3&lt;=$C197+$D197-1,VLOOKUP((I$3-$C197+1)/$D197,Profile!$B$2:$C$250,2)*($E197-$G196)-(IF(H$3&gt;=$C197,IF(H$3&lt;=$C197+$D197-1,VLOOKUP((H$3-$C197+1)/$D197,Profile!$B$2:$C$250,2)*($E197-$G196),0),0)),0),0)</f>
        <v>0</v>
      </c>
      <c r="J197" s="148">
        <f>IF(J$3&gt;=$C197,IF(J$3&lt;=$C197+$D197-1,VLOOKUP((J$3-$C197+1)/$D197,Profile!$B$2:$C$250,2)*($E197-$G196)-(IF(I$3&gt;=$C197,IF(I$3&lt;=$C197+$D197-1,VLOOKUP((I$3-$C197+1)/$D197,Profile!$B$2:$C$250,2)*($E197-$G196),0),0)),0),0)</f>
        <v>0</v>
      </c>
      <c r="K197" s="148">
        <f>IF(K$3&gt;=$C197,IF(K$3&lt;=$C197+$D197-1,VLOOKUP((K$3-$C197+1)/$D197,Profile!$B$2:$C$250,2)*($E197-$G196)-(IF(J$3&gt;=$C197,IF(J$3&lt;=$C197+$D197-1,VLOOKUP((J$3-$C197+1)/$D197,Profile!$B$2:$C$250,2)*($E197-$G196),0),0)),0),0)</f>
        <v>0</v>
      </c>
      <c r="L197" s="148">
        <f>IF(L$3&gt;=$C197,IF(L$3&lt;=$C197+$D197-1,VLOOKUP((L$3-$C197+1)/$D197,Profile!$B$2:$C$250,2)*($E197-$G196)-(IF(K$3&gt;=$C197,IF(K$3&lt;=$C197+$D197-1,VLOOKUP((K$3-$C197+1)/$D197,Profile!$B$2:$C$250,2)*($E197-$G196),0),0)),0),0)</f>
        <v>0</v>
      </c>
      <c r="M197" s="148">
        <f>IF(M$3&gt;=$C197,IF(M$3&lt;=$C197+$D197-1,VLOOKUP((M$3-$C197+1)/$D197,Profile!$B$2:$C$250,2)*($E197-$G196)-(IF(L$3&gt;=$C197,IF(L$3&lt;=$C197+$D197-1,VLOOKUP((L$3-$C197+1)/$D197,Profile!$B$2:$C$250,2)*($E197-$G196),0),0)),0),0)</f>
        <v>0</v>
      </c>
      <c r="N197" s="148">
        <f>IF(N$3&gt;=$C197,IF(N$3&lt;=$C197+$D197-1,VLOOKUP((N$3-$C197+1)/$D197,Profile!$B$2:$C$250,2)*($E197-$G196)-(IF(M$3&gt;=$C197,IF(M$3&lt;=$C197+$D197-1,VLOOKUP((M$3-$C197+1)/$D197,Profile!$B$2:$C$250,2)*($E197-$G196),0),0)),0),0)</f>
        <v>0</v>
      </c>
      <c r="O197" s="148">
        <f>IF(O$3&gt;=$C197,IF(O$3&lt;=$C197+$D197-1,VLOOKUP((O$3-$C197+1)/$D197,Profile!$B$2:$C$250,2)*($E197-$G196)-(IF(N$3&gt;=$C197,IF(N$3&lt;=$C197+$D197-1,VLOOKUP((N$3-$C197+1)/$D197,Profile!$B$2:$C$250,2)*($E197-$G196),0),0)),0),0)</f>
        <v>0</v>
      </c>
      <c r="P197" s="148">
        <f>IF(P$3&gt;=$C197,IF(P$3&lt;=$C197+$D197-1,VLOOKUP((P$3-$C197+1)/$D197,Profile!$B$2:$C$250,2)*($E197-$G196)-(IF(O$3&gt;=$C197,IF(O$3&lt;=$C197+$D197-1,VLOOKUP((O$3-$C197+1)/$D197,Profile!$B$2:$C$250,2)*($E197-$G196),0),0)),0),0)</f>
        <v>0</v>
      </c>
      <c r="Q197" s="148">
        <f>IF(Q$3&gt;=$C197,IF(Q$3&lt;=$C197+$D197-1,VLOOKUP((Q$3-$C197+1)/$D197,Profile!$B$2:$C$250,2)*($E197-$G196)-(IF(P$3&gt;=$C197,IF(P$3&lt;=$C197+$D197-1,VLOOKUP((P$3-$C197+1)/$D197,Profile!$B$2:$C$250,2)*($E197-$G196),0),0)),0),0)</f>
        <v>0</v>
      </c>
      <c r="R197" s="148">
        <f>IF(R$3&gt;=$C197,IF(R$3&lt;=$C197+$D197-1,VLOOKUP((R$3-$C197+1)/$D197,Profile!$B$2:$C$250,2)*($E197-$G196)-(IF(Q$3&gt;=$C197,IF(Q$3&lt;=$C197+$D197-1,VLOOKUP((Q$3-$C197+1)/$D197,Profile!$B$2:$C$250,2)*($E197-$G196),0),0)),0),0)</f>
        <v>0</v>
      </c>
      <c r="S197" s="148">
        <f>IF(S$3&gt;=$C197,IF(S$3&lt;=$C197+$D197-1,VLOOKUP((S$3-$C197+1)/$D197,Profile!$B$2:$C$250,2)*($E197-$G196)-(IF(R$3&gt;=$C197,IF(R$3&lt;=$C197+$D197-1,VLOOKUP((R$3-$C197+1)/$D197,Profile!$B$2:$C$250,2)*($E197-$G196),0),0)),0),0)</f>
        <v>0</v>
      </c>
      <c r="T197" s="148">
        <f>IF(T$3&gt;=$C197,IF(T$3&lt;=$C197+$D197-1,VLOOKUP((T$3-$C197+1)/$D197,Profile!$B$2:$C$250,2)*($E197-$G196)-(IF(S$3&gt;=$C197,IF(S$3&lt;=$C197+$D197-1,VLOOKUP((S$3-$C197+1)/$D197,Profile!$B$2:$C$250,2)*($E197-$G196),0),0)),0),0)</f>
        <v>0</v>
      </c>
      <c r="U197" s="148">
        <f>IF(U$3&gt;=$C197,IF(U$3&lt;=$C197+$D197-1,VLOOKUP((U$3-$C197+1)/$D197,Profile!$B$2:$C$250,2)*($E197-$G196)-(IF(T$3&gt;=$C197,IF(T$3&lt;=$C197+$D197-1,VLOOKUP((T$3-$C197+1)/$D197,Profile!$B$2:$C$250,2)*($E197-$G196),0),0)),0),0)</f>
        <v>0</v>
      </c>
      <c r="V197" s="148">
        <f>IF(V$3&gt;=$C197,IF(V$3&lt;=$C197+$D197-1,VLOOKUP((V$3-$C197+1)/$D197,Profile!$B$2:$C$250,2)*($E197-$G196)-(IF(U$3&gt;=$C197,IF(U$3&lt;=$C197+$D197-1,VLOOKUP((U$3-$C197+1)/$D197,Profile!$B$2:$C$250,2)*($E197-$G196),0),0)),0),0)</f>
        <v>0</v>
      </c>
      <c r="W197" s="148">
        <f>IF(W$3&gt;=$C197,IF(W$3&lt;=$C197+$D197-1,VLOOKUP((W$3-$C197+1)/$D197,Profile!$B$2:$C$250,2)*($E197-$G196)-(IF(V$3&gt;=$C197,IF(V$3&lt;=$C197+$D197-1,VLOOKUP((V$3-$C197+1)/$D197,Profile!$B$2:$C$250,2)*($E197-$G196),0),0)),0),0)</f>
        <v>0</v>
      </c>
      <c r="X197" s="148">
        <f>IF(X$3&gt;=$C197,IF(X$3&lt;=$C197+$D197-1,VLOOKUP((X$3-$C197+1)/$D197,Profile!$B$2:$C$250,2)*($E197-$G196)-(IF(W$3&gt;=$C197,IF(W$3&lt;=$C197+$D197-1,VLOOKUP((W$3-$C197+1)/$D197,Profile!$B$2:$C$250,2)*($E197-$G196),0),0)),0),0)</f>
        <v>0</v>
      </c>
      <c r="Y197" s="148">
        <f>IF(Y$3&gt;=$C197,IF(Y$3&lt;=$C197+$D197-1,VLOOKUP((Y$3-$C197+1)/$D197,Profile!$B$2:$C$250,2)*($E197-$G196)-(IF(X$3&gt;=$C197,IF(X$3&lt;=$C197+$D197-1,VLOOKUP((X$3-$C197+1)/$D197,Profile!$B$2:$C$250,2)*($E197-$G196),0),0)),0),0)</f>
        <v>0</v>
      </c>
      <c r="Z197" s="148">
        <f>IF(Z$3&gt;=$C197,IF(Z$3&lt;=$C197+$D197-1,VLOOKUP((Z$3-$C197+1)/$D197,Profile!$B$2:$C$250,2)*($E197-$G196)-(IF(Y$3&gt;=$C197,IF(Y$3&lt;=$C197+$D197-1,VLOOKUP((Y$3-$C197+1)/$D197,Profile!$B$2:$C$250,2)*($E197-$G196),0),0)),0),0)</f>
        <v>0</v>
      </c>
      <c r="AA197" s="148">
        <f>IF(AA$3&gt;=$C197,IF(AA$3&lt;=$C197+$D197-1,VLOOKUP((AA$3-$C197+1)/$D197,Profile!$B$2:$C$250,2)*($E197-$G196)-(IF(Z$3&gt;=$C197,IF(Z$3&lt;=$C197+$D197-1,VLOOKUP((Z$3-$C197+1)/$D197,Profile!$B$2:$C$250,2)*($E197-$G196),0),0)),0),0)</f>
        <v>0</v>
      </c>
      <c r="AB197" s="148">
        <f>IF(AB$3&gt;=$C197,IF(AB$3&lt;=$C197+$D197-1,VLOOKUP((AB$3-$C197+1)/$D197,Profile!$B$2:$C$250,2)*($E197-$G196)-(IF(AA$3&gt;=$C197,IF(AA$3&lt;=$C197+$D197-1,VLOOKUP((AA$3-$C197+1)/$D197,Profile!$B$2:$C$250,2)*($E197-$G196),0),0)),0),0)</f>
        <v>0</v>
      </c>
      <c r="AC197" s="148">
        <f>IF(AC$3&gt;=$C197,IF(AC$3&lt;=$C197+$D197-1,VLOOKUP((AC$3-$C197+1)/$D197,Profile!$B$2:$C$250,2)*($E197-$G196)-(IF(AB$3&gt;=$C197,IF(AB$3&lt;=$C197+$D197-1,VLOOKUP((AB$3-$C197+1)/$D197,Profile!$B$2:$C$250,2)*($E197-$G196),0),0)),0),0)</f>
        <v>0</v>
      </c>
      <c r="AD197" s="148">
        <f>IF(AD$3&gt;=$C197,IF(AD$3&lt;=$C197+$D197-1,VLOOKUP((AD$3-$C197+1)/$D197,Profile!$B$2:$C$250,2)*($E197-$G196)-(IF(AC$3&gt;=$C197,IF(AC$3&lt;=$C197+$D197-1,VLOOKUP((AC$3-$C197+1)/$D197,Profile!$B$2:$C$250,2)*($E197-$G196),0),0)),0),0)</f>
        <v>0</v>
      </c>
      <c r="AE197" s="148">
        <f>IF(AE$3&gt;=$C197,IF(AE$3&lt;=$C197+$D197-1,VLOOKUP((AE$3-$C197+1)/$D197,Profile!$B$2:$C$250,2)*($E197-$G196)-(IF(AD$3&gt;=$C197,IF(AD$3&lt;=$C197+$D197-1,VLOOKUP((AD$3-$C197+1)/$D197,Profile!$B$2:$C$250,2)*($E197-$G196),0),0)),0),0)</f>
        <v>0</v>
      </c>
      <c r="AF197" s="148">
        <f>IF(AF$3&gt;=$C197,IF(AF$3&lt;=$C197+$D197-1,VLOOKUP((AF$3-$C197+1)/$D197,Profile!$B$2:$C$250,2)*($E197-$G196)-(IF(AE$3&gt;=$C197,IF(AE$3&lt;=$C197+$D197-1,VLOOKUP((AE$3-$C197+1)/$D197,Profile!$B$2:$C$250,2)*($E197-$G196),0),0)),0),0)</f>
        <v>0</v>
      </c>
      <c r="AG197" s="148">
        <f>IF(AG$3&gt;=$C197,IF(AG$3&lt;=$C197+$D197-1,VLOOKUP((AG$3-$C197+1)/$D197,Profile!$B$2:$C$250,2)*($E197-$G196)-(IF(AF$3&gt;=$C197,IF(AF$3&lt;=$C197+$D197-1,VLOOKUP((AF$3-$C197+1)/$D197,Profile!$B$2:$C$250,2)*($E197-$G196),0),0)),0),0)</f>
        <v>0</v>
      </c>
      <c r="AH197" s="148">
        <f>IF(AH$3&gt;=$C197,IF(AH$3&lt;=$C197+$D197-1,VLOOKUP((AH$3-$C197+1)/$D197,Profile!$B$2:$C$250,2)*($E197-$G196)-(IF(AG$3&gt;=$C197,IF(AG$3&lt;=$C197+$D197-1,VLOOKUP((AG$3-$C197+1)/$D197,Profile!$B$2:$C$250,2)*($E197-$G196),0),0)),0),0)</f>
        <v>0</v>
      </c>
      <c r="AI197" s="148">
        <f>IF(AI$3&gt;=$C197,IF(AI$3&lt;=$C197+$D197-1,VLOOKUP((AI$3-$C197+1)/$D197,Profile!$B$2:$C$250,2)*($E197-$G196)-(IF(AH$3&gt;=$C197,IF(AH$3&lt;=$C197+$D197-1,VLOOKUP((AH$3-$C197+1)/$D197,Profile!$B$2:$C$250,2)*($E197-$G196),0),0)),0),0)</f>
        <v>0</v>
      </c>
      <c r="AJ197" s="148">
        <f>IF(AJ$3&gt;=$C197,IF(AJ$3&lt;=$C197+$D197-1,VLOOKUP((AJ$3-$C197+1)/$D197,Profile!$B$2:$C$250,2)*($E197-$G196)-(IF(AI$3&gt;=$C197,IF(AI$3&lt;=$C197+$D197-1,VLOOKUP((AI$3-$C197+1)/$D197,Profile!$B$2:$C$250,2)*($E197-$G196),0),0)),0),0)</f>
        <v>0</v>
      </c>
      <c r="AK197" s="148">
        <f>IF(AK$3&gt;=$C197,IF(AK$3&lt;=$C197+$D197-1,VLOOKUP((AK$3-$C197+1)/$D197,Profile!$B$2:$C$250,2)*($E197-$G196)-(IF(AJ$3&gt;=$C197,IF(AJ$3&lt;=$C197+$D197-1,VLOOKUP((AJ$3-$C197+1)/$D197,Profile!$B$2:$C$250,2)*($E197-$G196),0),0)),0),0)</f>
        <v>0</v>
      </c>
      <c r="AL197" s="148">
        <f>IF(AL$3&gt;=$C197,IF(AL$3&lt;=$C197+$D197-1,VLOOKUP((AL$3-$C197+1)/$D197,Profile!$B$2:$C$250,2)*($E197-$G196)-(IF(AK$3&gt;=$C197,IF(AK$3&lt;=$C197+$D197-1,VLOOKUP((AK$3-$C197+1)/$D197,Profile!$B$2:$C$250,2)*($E197-$G196),0),0)),0),0)</f>
        <v>0</v>
      </c>
      <c r="AM197" s="148">
        <f>IF(AM$3&gt;=$C197,IF(AM$3&lt;=$C197+$D197-1,VLOOKUP((AM$3-$C197+1)/$D197,Profile!$B$2:$C$250,2)*($E197-$G196)-(IF(AL$3&gt;=$C197,IF(AL$3&lt;=$C197+$D197-1,VLOOKUP((AL$3-$C197+1)/$D197,Profile!$B$2:$C$250,2)*($E197-$G196),0),0)),0),0)</f>
        <v>0</v>
      </c>
      <c r="AN197" s="148">
        <f>IF(AN$3&gt;=$C197,IF(AN$3&lt;=$C197+$D197-1,VLOOKUP((AN$3-$C197+1)/$D197,Profile!$B$2:$C$250,2)*($E197-$G196)-(IF(AM$3&gt;=$C197,IF(AM$3&lt;=$C197+$D197-1,VLOOKUP((AM$3-$C197+1)/$D197,Profile!$B$2:$C$250,2)*($E197-$G196),0),0)),0),0)</f>
        <v>0</v>
      </c>
      <c r="AO197" s="148">
        <f>IF(AO$3&gt;=$C197,IF(AO$3&lt;=$C197+$D197-1,VLOOKUP((AO$3-$C197+1)/$D197,Profile!$B$2:$C$250,2)*($E197-$G196)-(IF(AN$3&gt;=$C197,IF(AN$3&lt;=$C197+$D197-1,VLOOKUP((AN$3-$C197+1)/$D197,Profile!$B$2:$C$250,2)*($E197-$G196),0),0)),0),0)</f>
        <v>0</v>
      </c>
      <c r="AP197" s="148">
        <f>IF(AP$3&gt;=$C197,IF(AP$3&lt;=$C197+$D197-1,VLOOKUP((AP$3-$C197+1)/$D197,Profile!$B$2:$C$250,2)*($E197-$G196)-(IF(AO$3&gt;=$C197,IF(AO$3&lt;=$C197+$D197-1,VLOOKUP((AO$3-$C197+1)/$D197,Profile!$B$2:$C$250,2)*($E197-$G196),0),0)),0),0)</f>
        <v>0</v>
      </c>
      <c r="AQ197" s="148">
        <f>IF(AQ$3&gt;=$C197,IF(AQ$3&lt;=$C197+$D197-1,VLOOKUP((AQ$3-$C197+1)/$D197,Profile!$B$2:$C$250,2)*($E197-$G196)-(IF(AP$3&gt;=$C197,IF(AP$3&lt;=$C197+$D197-1,VLOOKUP((AP$3-$C197+1)/$D197,Profile!$B$2:$C$250,2)*($E197-$G196),0),0)),0),0)</f>
        <v>0</v>
      </c>
      <c r="AR197" s="148">
        <f>IF(AR$3&gt;=$C197,IF(AR$3&lt;=$C197+$D197-1,VLOOKUP((AR$3-$C197+1)/$D197,Profile!$B$2:$C$250,2)*($E197-$G196)-(IF(AQ$3&gt;=$C197,IF(AQ$3&lt;=$C197+$D197-1,VLOOKUP((AQ$3-$C197+1)/$D197,Profile!$B$2:$C$250,2)*($E197-$G196),0),0)),0),0)</f>
        <v>0</v>
      </c>
      <c r="AS197" s="148">
        <f>IF(AS$3&gt;=$C197,IF(AS$3&lt;=$C197+$D197-1,VLOOKUP((AS$3-$C197+1)/$D197,Profile!$B$2:$C$250,2)*($E197-$G196)-(IF(AR$3&gt;=$C197,IF(AR$3&lt;=$C197+$D197-1,VLOOKUP((AR$3-$C197+1)/$D197,Profile!$B$2:$C$250,2)*($E197-$G196),0),0)),0),0)</f>
        <v>0</v>
      </c>
      <c r="AT197" s="148">
        <f>IF(AT$3&gt;=$C197,IF(AT$3&lt;=$C197+$D197-1,VLOOKUP((AT$3-$C197+1)/$D197,Profile!$B$2:$C$250,2)*($E197-$G196)-(IF(AS$3&gt;=$C197,IF(AS$3&lt;=$C197+$D197-1,VLOOKUP((AS$3-$C197+1)/$D197,Profile!$B$2:$C$250,2)*($E197-$G196),0),0)),0),0)</f>
        <v>0</v>
      </c>
      <c r="AU197" s="148">
        <f>IF(AU$3&gt;=$C197,IF(AU$3&lt;=$C197+$D197-1,VLOOKUP((AU$3-$C197+1)/$D197,Profile!$B$2:$C$250,2)*($E197-$G196)-(IF(AT$3&gt;=$C197,IF(AT$3&lt;=$C197+$D197-1,VLOOKUP((AT$3-$C197+1)/$D197,Profile!$B$2:$C$250,2)*($E197-$G196),0),0)),0),0)</f>
        <v>0</v>
      </c>
      <c r="AV197" s="148">
        <f>IF(AV$3&gt;=$C197,IF(AV$3&lt;=$C197+$D197-1,VLOOKUP((AV$3-$C197+1)/$D197,Profile!$B$2:$C$250,2)*($E197-$G196)-(IF(AU$3&gt;=$C197,IF(AU$3&lt;=$C197+$D197-1,VLOOKUP((AU$3-$C197+1)/$D197,Profile!$B$2:$C$250,2)*($E197-$G196),0),0)),0),0)</f>
        <v>0</v>
      </c>
      <c r="AW197" s="148">
        <f>IF(AW$3&gt;=$C197,IF(AW$3&lt;=$C197+$D197-1,VLOOKUP((AW$3-$C197+1)/$D197,Profile!$B$2:$C$250,2)*($E197-$G196)-(IF(AV$3&gt;=$C197,IF(AV$3&lt;=$C197+$D197-1,VLOOKUP((AV$3-$C197+1)/$D197,Profile!$B$2:$C$250,2)*($E197-$G196),0),0)),0),0)</f>
        <v>0</v>
      </c>
      <c r="AX197" s="148">
        <f>IF(AX$3&gt;=$C197,IF(AX$3&lt;=$C197+$D197-1,VLOOKUP((AX$3-$C197+1)/$D197,Profile!$B$2:$C$250,2)*($E197-$G196)-(IF(AW$3&gt;=$C197,IF(AW$3&lt;=$C197+$D197-1,VLOOKUP((AW$3-$C197+1)/$D197,Profile!$B$2:$C$250,2)*($E197-$G196),0),0)),0),0)</f>
        <v>0</v>
      </c>
      <c r="AY197" s="148">
        <f>IF(AY$3&gt;=$C197,IF(AY$3&lt;=$C197+$D197-1,VLOOKUP((AY$3-$C197+1)/$D197,Profile!$B$2:$C$250,2)*($E197-$G196)-(IF(AX$3&gt;=$C197,IF(AX$3&lt;=$C197+$D197-1,VLOOKUP((AX$3-$C197+1)/$D197,Profile!$B$2:$C$250,2)*($E197-$G196),0),0)),0),0)</f>
        <v>0</v>
      </c>
      <c r="AZ197" s="148">
        <f>IF(AZ$3&gt;=$C197,IF(AZ$3&lt;=$C197+$D197-1,VLOOKUP((AZ$3-$C197+1)/$D197,Profile!$B$2:$C$250,2)*($E197-$G196)-(IF(AY$3&gt;=$C197,IF(AY$3&lt;=$C197+$D197-1,VLOOKUP((AY$3-$C197+1)/$D197,Profile!$B$2:$C$250,2)*($E197-$G196),0),0)),0),0)</f>
        <v>0</v>
      </c>
      <c r="BA197" s="148">
        <f>IF(BA$3&gt;=$C197,IF(BA$3&lt;=$C197+$D197-1,VLOOKUP((BA$3-$C197+1)/$D197,Profile!$B$2:$C$250,2)*($E197-$G196)-(IF(AZ$3&gt;=$C197,IF(AZ$3&lt;=$C197+$D197-1,VLOOKUP((AZ$3-$C197+1)/$D197,Profile!$B$2:$C$250,2)*($E197-$G196),0),0)),0),0)</f>
        <v>0</v>
      </c>
      <c r="BB197" s="148">
        <f>IF(BB$3&gt;=$C197,IF(BB$3&lt;=$C197+$D197-1,VLOOKUP((BB$3-$C197+1)/$D197,Profile!$B$2:$C$250,2)*($E197-$G196)-(IF(BA$3&gt;=$C197,IF(BA$3&lt;=$C197+$D197-1,VLOOKUP((BA$3-$C197+1)/$D197,Profile!$B$2:$C$250,2)*($E197-$G196),0),0)),0),0)</f>
        <v>0</v>
      </c>
      <c r="BC197" s="148">
        <f>IF(BC$3&gt;=$C197,IF(BC$3&lt;=$C197+$D197-1,VLOOKUP((BC$3-$C197+1)/$D197,Profile!$B$2:$C$250,2)*($E197-$G196)-(IF(BB$3&gt;=$C197,IF(BB$3&lt;=$C197+$D197-1,VLOOKUP((BB$3-$C197+1)/$D197,Profile!$B$2:$C$250,2)*($E197-$G196),0),0)),0),0)</f>
        <v>0</v>
      </c>
      <c r="BD197" s="148">
        <f>IF(BD$3&gt;=$C197,IF(BD$3&lt;=$C197+$D197-1,VLOOKUP((BD$3-$C197+1)/$D197,Profile!$B$2:$C$250,2)*($E197-$G196)-(IF(BC$3&gt;=$C197,IF(BC$3&lt;=$C197+$D197-1,VLOOKUP((BC$3-$C197+1)/$D197,Profile!$B$2:$C$250,2)*($E197-$G196),0),0)),0),0)</f>
        <v>0</v>
      </c>
      <c r="BE197" s="148">
        <f>IF(BE$3&gt;=$C197,IF(BE$3&lt;=$C197+$D197-1,VLOOKUP((BE$3-$C197+1)/$D197,Profile!$B$2:$C$250,2)*($E197-$G196)-(IF(BD$3&gt;=$C197,IF(BD$3&lt;=$C197+$D197-1,VLOOKUP((BD$3-$C197+1)/$D197,Profile!$B$2:$C$250,2)*($E197-$G196),0),0)),0),0)</f>
        <v>0</v>
      </c>
      <c r="BF197" s="148">
        <f>IF(BF$3&gt;=$C197,IF(BF$3&lt;=$C197+$D197-1,VLOOKUP((BF$3-$C197+1)/$D197,Profile!$B$2:$C$250,2)*($E197-$G196)-(IF(BE$3&gt;=$C197,IF(BE$3&lt;=$C197+$D197-1,VLOOKUP((BE$3-$C197+1)/$D197,Profile!$B$2:$C$250,2)*($E197-$G196),0),0)),0),0)</f>
        <v>0</v>
      </c>
      <c r="BG197" s="148">
        <f>IF(BG$3&gt;=$C197,IF(BG$3&lt;=$C197+$D197-1,VLOOKUP((BG$3-$C197+1)/$D197,Profile!$B$2:$C$250,2)*($E197-$G196)-(IF(BF$3&gt;=$C197,IF(BF$3&lt;=$C197+$D197-1,VLOOKUP((BF$3-$C197+1)/$D197,Profile!$B$2:$C$250,2)*($E197-$G196),0),0)),0),0)</f>
        <v>0</v>
      </c>
      <c r="BH197" s="148">
        <f>IF(BH$3&gt;=$C197,IF(BH$3&lt;=$C197+$D197-1,VLOOKUP((BH$3-$C197+1)/$D197,Profile!$B$2:$C$250,2)*($E197-$G196)-(IF(BG$3&gt;=$C197,IF(BG$3&lt;=$C197+$D197-1,VLOOKUP((BG$3-$C197+1)/$D197,Profile!$B$2:$C$250,2)*($E197-$G196),0),0)),0),0)</f>
        <v>0</v>
      </c>
      <c r="BI197" s="148">
        <f>IF(BI$3&gt;=$C197,IF(BI$3&lt;=$C197+$D197-1,VLOOKUP((BI$3-$C197+1)/$D197,Profile!$B$2:$C$250,2)*($E197-$G196)-(IF(BH$3&gt;=$C197,IF(BH$3&lt;=$C197+$D197-1,VLOOKUP((BH$3-$C197+1)/$D197,Profile!$B$2:$C$250,2)*($E197-$G196),0),0)),0),0)</f>
        <v>0</v>
      </c>
      <c r="BJ197" s="148">
        <f>IF(BJ$3&gt;=$C197,IF(BJ$3&lt;=$C197+$D197-1,VLOOKUP((BJ$3-$C197+1)/$D197,Profile!$B$2:$C$250,2)*($E197-$G196)-(IF(BI$3&gt;=$C197,IF(BI$3&lt;=$C197+$D197-1,VLOOKUP((BI$3-$C197+1)/$D197,Profile!$B$2:$C$250,2)*($E197-$G196),0),0)),0),0)</f>
        <v>0</v>
      </c>
      <c r="BK197" s="148">
        <f>IF(BK$3&gt;=$C197,IF(BK$3&lt;=$C197+$D197-1,VLOOKUP((BK$3-$C197+1)/$D197,Profile!$B$2:$C$250,2)*($E197-$G196)-(IF(BJ$3&gt;=$C197,IF(BJ$3&lt;=$C197+$D197-1,VLOOKUP((BJ$3-$C197+1)/$D197,Profile!$B$2:$C$250,2)*($E197-$G196),0),0)),0),0)</f>
        <v>0</v>
      </c>
      <c r="BL197" s="148">
        <f>IF(BL$3&gt;=$C197,IF(BL$3&lt;=$C197+$D197-1,VLOOKUP((BL$3-$C197+1)/$D197,Profile!$B$2:$C$250,2)*($E197-$G196)-(IF(BK$3&gt;=$C197,IF(BK$3&lt;=$C197+$D197-1,VLOOKUP((BK$3-$C197+1)/$D197,Profile!$B$2:$C$250,2)*($E197-$G196),0),0)),0),0)</f>
        <v>0</v>
      </c>
      <c r="BM197" s="148">
        <f>IF(BM$3&gt;=$C197,IF(BM$3&lt;=$C197+$D197-1,VLOOKUP((BM$3-$C197+1)/$D197,Profile!$B$2:$C$250,2)*($E197-$G196)-(IF(BL$3&gt;=$C197,IF(BL$3&lt;=$C197+$D197-1,VLOOKUP((BL$3-$C197+1)/$D197,Profile!$B$2:$C$250,2)*($E197-$G196),0),0)),0),0)</f>
        <v>0</v>
      </c>
      <c r="BN197" s="148">
        <f>IF(BN$3&gt;=$C197,IF(BN$3&lt;=$C197+$D197-1,VLOOKUP((BN$3-$C197+1)/$D197,Profile!$B$2:$C$250,2)*($E197-$G196)-(IF(BM$3&gt;=$C197,IF(BM$3&lt;=$C197+$D197-1,VLOOKUP((BM$3-$C197+1)/$D197,Profile!$B$2:$C$250,2)*($E197-$G196),0),0)),0),0)</f>
        <v>0</v>
      </c>
      <c r="BO197" s="148">
        <f>IF(BO$3&gt;=$C197,IF(BO$3&lt;=$C197+$D197-1,VLOOKUP((BO$3-$C197+1)/$D197,Profile!$B$2:$C$250,2)*($E197-$G196)-(IF(BN$3&gt;=$C197,IF(BN$3&lt;=$C197+$D197-1,VLOOKUP((BN$3-$C197+1)/$D197,Profile!$B$2:$C$250,2)*($E197-$G196),0),0)),0),0)</f>
        <v>0</v>
      </c>
      <c r="BP197" s="148">
        <f>IF(BP$3&gt;=$C197,IF(BP$3&lt;=$C197+$D197-1,VLOOKUP((BP$3-$C197+1)/$D197,Profile!$B$2:$C$250,2)*($E197-$G196)-(IF(BO$3&gt;=$C197,IF(BO$3&lt;=$C197+$D197-1,VLOOKUP((BO$3-$C197+1)/$D197,Profile!$B$2:$C$250,2)*($E197-$G196),0),0)),0),0)</f>
        <v>0</v>
      </c>
      <c r="BQ197" s="148">
        <f>IF(BQ$3&gt;=$C197,IF(BQ$3&lt;=$C197+$D197-1,VLOOKUP((BQ$3-$C197+1)/$D197,Profile!$B$2:$C$250,2)*($E197-$G196)-(IF(BP$3&gt;=$C197,IF(BP$3&lt;=$C197+$D197-1,VLOOKUP((BP$3-$C197+1)/$D197,Profile!$B$2:$C$250,2)*($E197-$G196),0),0)),0),0)</f>
        <v>0</v>
      </c>
      <c r="BR197" s="148">
        <f>IF(BR$3&gt;=$C197,IF(BR$3&lt;=$C197+$D197-1,VLOOKUP((BR$3-$C197+1)/$D197,Profile!$B$2:$C$250,2)*($E197-$G196)-(IF(BQ$3&gt;=$C197,IF(BQ$3&lt;=$C197+$D197-1,VLOOKUP((BQ$3-$C197+1)/$D197,Profile!$B$2:$C$250,2)*($E197-$G196),0),0)),0),0)</f>
        <v>0</v>
      </c>
      <c r="BS197" s="148">
        <f>IF(BS$3&gt;=$C197,IF(BS$3&lt;=$C197+$D197-1,VLOOKUP((BS$3-$C197+1)/$D197,Profile!$B$2:$C$250,2)*($E197-$G196)-(IF(BR$3&gt;=$C197,IF(BR$3&lt;=$C197+$D197-1,VLOOKUP((BR$3-$C197+1)/$D197,Profile!$B$2:$C$250,2)*($E197-$G196),0),0)),0),0)</f>
        <v>0</v>
      </c>
      <c r="BT197" s="148">
        <f>IF(BT$3&gt;=$C197,IF(BT$3&lt;=$C197+$D197-1,VLOOKUP((BT$3-$C197+1)/$D197,Profile!$B$2:$C$250,2)*($E197-$G196)-(IF(BS$3&gt;=$C197,IF(BS$3&lt;=$C197+$D197-1,VLOOKUP((BS$3-$C197+1)/$D197,Profile!$B$2:$C$250,2)*($E197-$G196),0),0)),0),0)</f>
        <v>0</v>
      </c>
    </row>
    <row r="198" spans="1:72" ht="10.15" customHeight="1">
      <c r="A198" s="131"/>
      <c r="B198" s="154"/>
      <c r="C198" s="131"/>
      <c r="D198" s="153"/>
      <c r="E198" s="149"/>
      <c r="F198" s="142" t="s">
        <v>31</v>
      </c>
      <c r="G198" s="148">
        <f>SUM(H198:GA198)</f>
        <v>0</v>
      </c>
      <c r="H198" s="148">
        <f t="shared" ref="H198:AM198" si="154">+H196+H197</f>
        <v>0</v>
      </c>
      <c r="I198" s="148">
        <f t="shared" si="154"/>
        <v>0</v>
      </c>
      <c r="J198" s="148">
        <f t="shared" si="154"/>
        <v>0</v>
      </c>
      <c r="K198" s="148">
        <f t="shared" si="154"/>
        <v>0</v>
      </c>
      <c r="L198" s="148">
        <f t="shared" si="154"/>
        <v>0</v>
      </c>
      <c r="M198" s="148">
        <f t="shared" si="154"/>
        <v>0</v>
      </c>
      <c r="N198" s="148">
        <f t="shared" si="154"/>
        <v>0</v>
      </c>
      <c r="O198" s="148">
        <f t="shared" si="154"/>
        <v>0</v>
      </c>
      <c r="P198" s="148">
        <f t="shared" si="154"/>
        <v>0</v>
      </c>
      <c r="Q198" s="148">
        <f t="shared" si="154"/>
        <v>0</v>
      </c>
      <c r="R198" s="148">
        <f t="shared" si="154"/>
        <v>0</v>
      </c>
      <c r="S198" s="148">
        <f t="shared" si="154"/>
        <v>0</v>
      </c>
      <c r="T198" s="148">
        <f t="shared" si="154"/>
        <v>0</v>
      </c>
      <c r="U198" s="148">
        <f t="shared" si="154"/>
        <v>0</v>
      </c>
      <c r="V198" s="148">
        <f t="shared" si="154"/>
        <v>0</v>
      </c>
      <c r="W198" s="148">
        <f t="shared" si="154"/>
        <v>0</v>
      </c>
      <c r="X198" s="148">
        <f t="shared" si="154"/>
        <v>0</v>
      </c>
      <c r="Y198" s="148">
        <f t="shared" si="154"/>
        <v>0</v>
      </c>
      <c r="Z198" s="148">
        <f t="shared" si="154"/>
        <v>0</v>
      </c>
      <c r="AA198" s="148">
        <f t="shared" si="154"/>
        <v>0</v>
      </c>
      <c r="AB198" s="148">
        <f t="shared" si="154"/>
        <v>0</v>
      </c>
      <c r="AC198" s="148">
        <f t="shared" si="154"/>
        <v>0</v>
      </c>
      <c r="AD198" s="148">
        <f t="shared" si="154"/>
        <v>0</v>
      </c>
      <c r="AE198" s="148">
        <f t="shared" si="154"/>
        <v>0</v>
      </c>
      <c r="AF198" s="148">
        <f t="shared" si="154"/>
        <v>0</v>
      </c>
      <c r="AG198" s="148">
        <f t="shared" si="154"/>
        <v>0</v>
      </c>
      <c r="AH198" s="148">
        <f t="shared" si="154"/>
        <v>0</v>
      </c>
      <c r="AI198" s="148">
        <f t="shared" si="154"/>
        <v>0</v>
      </c>
      <c r="AJ198" s="148">
        <f t="shared" si="154"/>
        <v>0</v>
      </c>
      <c r="AK198" s="148">
        <f t="shared" si="154"/>
        <v>0</v>
      </c>
      <c r="AL198" s="148">
        <f t="shared" si="154"/>
        <v>0</v>
      </c>
      <c r="AM198" s="148">
        <f t="shared" si="154"/>
        <v>0</v>
      </c>
      <c r="AN198" s="148">
        <f t="shared" ref="AN198:BS198" si="155">+AN196+AN197</f>
        <v>0</v>
      </c>
      <c r="AO198" s="148">
        <f t="shared" si="155"/>
        <v>0</v>
      </c>
      <c r="AP198" s="148">
        <f t="shared" si="155"/>
        <v>0</v>
      </c>
      <c r="AQ198" s="148">
        <f t="shared" si="155"/>
        <v>0</v>
      </c>
      <c r="AR198" s="148">
        <f t="shared" si="155"/>
        <v>0</v>
      </c>
      <c r="AS198" s="148">
        <f t="shared" si="155"/>
        <v>0</v>
      </c>
      <c r="AT198" s="148">
        <f t="shared" si="155"/>
        <v>0</v>
      </c>
      <c r="AU198" s="148">
        <f t="shared" si="155"/>
        <v>0</v>
      </c>
      <c r="AV198" s="148">
        <f t="shared" si="155"/>
        <v>0</v>
      </c>
      <c r="AW198" s="148">
        <f t="shared" si="155"/>
        <v>0</v>
      </c>
      <c r="AX198" s="148">
        <f t="shared" si="155"/>
        <v>0</v>
      </c>
      <c r="AY198" s="148">
        <f t="shared" si="155"/>
        <v>0</v>
      </c>
      <c r="AZ198" s="148">
        <f t="shared" si="155"/>
        <v>0</v>
      </c>
      <c r="BA198" s="148">
        <f t="shared" si="155"/>
        <v>0</v>
      </c>
      <c r="BB198" s="148">
        <f t="shared" si="155"/>
        <v>0</v>
      </c>
      <c r="BC198" s="148">
        <f t="shared" si="155"/>
        <v>0</v>
      </c>
      <c r="BD198" s="148">
        <f t="shared" si="155"/>
        <v>0</v>
      </c>
      <c r="BE198" s="148">
        <f t="shared" si="155"/>
        <v>0</v>
      </c>
      <c r="BF198" s="148">
        <f t="shared" si="155"/>
        <v>0</v>
      </c>
      <c r="BG198" s="148">
        <f t="shared" si="155"/>
        <v>0</v>
      </c>
      <c r="BH198" s="148">
        <f t="shared" si="155"/>
        <v>0</v>
      </c>
      <c r="BI198" s="148">
        <f t="shared" si="155"/>
        <v>0</v>
      </c>
      <c r="BJ198" s="148">
        <f t="shared" si="155"/>
        <v>0</v>
      </c>
      <c r="BK198" s="148">
        <f t="shared" si="155"/>
        <v>0</v>
      </c>
      <c r="BL198" s="148">
        <f t="shared" si="155"/>
        <v>0</v>
      </c>
      <c r="BM198" s="148">
        <f t="shared" si="155"/>
        <v>0</v>
      </c>
      <c r="BN198" s="148">
        <f t="shared" si="155"/>
        <v>0</v>
      </c>
      <c r="BO198" s="148">
        <f t="shared" si="155"/>
        <v>0</v>
      </c>
      <c r="BP198" s="148">
        <f t="shared" si="155"/>
        <v>0</v>
      </c>
      <c r="BQ198" s="148">
        <f t="shared" si="155"/>
        <v>0</v>
      </c>
      <c r="BR198" s="148">
        <f t="shared" si="155"/>
        <v>0</v>
      </c>
      <c r="BS198" s="148">
        <f t="shared" si="155"/>
        <v>0</v>
      </c>
      <c r="BT198" s="148">
        <f>+BT196+BT197</f>
        <v>0</v>
      </c>
    </row>
    <row r="199" spans="1:72" ht="10.15" customHeight="1">
      <c r="A199" s="131"/>
      <c r="B199" s="154"/>
      <c r="C199" s="131"/>
      <c r="D199" s="149"/>
      <c r="F199" s="142" t="s">
        <v>36</v>
      </c>
      <c r="G199" s="148"/>
      <c r="H199" s="148">
        <f>+H198</f>
        <v>0</v>
      </c>
      <c r="I199" s="148">
        <f t="shared" ref="I199:AN199" si="156">+I198+H199</f>
        <v>0</v>
      </c>
      <c r="J199" s="148">
        <f t="shared" si="156"/>
        <v>0</v>
      </c>
      <c r="K199" s="148">
        <f t="shared" si="156"/>
        <v>0</v>
      </c>
      <c r="L199" s="148">
        <f t="shared" si="156"/>
        <v>0</v>
      </c>
      <c r="M199" s="148">
        <f t="shared" si="156"/>
        <v>0</v>
      </c>
      <c r="N199" s="148">
        <f t="shared" si="156"/>
        <v>0</v>
      </c>
      <c r="O199" s="148">
        <f t="shared" si="156"/>
        <v>0</v>
      </c>
      <c r="P199" s="148">
        <f t="shared" si="156"/>
        <v>0</v>
      </c>
      <c r="Q199" s="148">
        <f t="shared" si="156"/>
        <v>0</v>
      </c>
      <c r="R199" s="148">
        <f t="shared" si="156"/>
        <v>0</v>
      </c>
      <c r="S199" s="148">
        <f t="shared" si="156"/>
        <v>0</v>
      </c>
      <c r="T199" s="148">
        <f t="shared" si="156"/>
        <v>0</v>
      </c>
      <c r="U199" s="148">
        <f t="shared" si="156"/>
        <v>0</v>
      </c>
      <c r="V199" s="148">
        <f t="shared" si="156"/>
        <v>0</v>
      </c>
      <c r="W199" s="148">
        <f t="shared" si="156"/>
        <v>0</v>
      </c>
      <c r="X199" s="148">
        <f t="shared" si="156"/>
        <v>0</v>
      </c>
      <c r="Y199" s="148">
        <f t="shared" si="156"/>
        <v>0</v>
      </c>
      <c r="Z199" s="148">
        <f t="shared" si="156"/>
        <v>0</v>
      </c>
      <c r="AA199" s="148">
        <f t="shared" si="156"/>
        <v>0</v>
      </c>
      <c r="AB199" s="148">
        <f t="shared" si="156"/>
        <v>0</v>
      </c>
      <c r="AC199" s="148">
        <f t="shared" si="156"/>
        <v>0</v>
      </c>
      <c r="AD199" s="148">
        <f t="shared" si="156"/>
        <v>0</v>
      </c>
      <c r="AE199" s="148">
        <f t="shared" si="156"/>
        <v>0</v>
      </c>
      <c r="AF199" s="148">
        <f t="shared" si="156"/>
        <v>0</v>
      </c>
      <c r="AG199" s="148">
        <f t="shared" si="156"/>
        <v>0</v>
      </c>
      <c r="AH199" s="148">
        <f t="shared" si="156"/>
        <v>0</v>
      </c>
      <c r="AI199" s="148">
        <f t="shared" si="156"/>
        <v>0</v>
      </c>
      <c r="AJ199" s="148">
        <f t="shared" si="156"/>
        <v>0</v>
      </c>
      <c r="AK199" s="148">
        <f t="shared" si="156"/>
        <v>0</v>
      </c>
      <c r="AL199" s="148">
        <f t="shared" si="156"/>
        <v>0</v>
      </c>
      <c r="AM199" s="148">
        <f t="shared" si="156"/>
        <v>0</v>
      </c>
      <c r="AN199" s="148">
        <f t="shared" si="156"/>
        <v>0</v>
      </c>
      <c r="AO199" s="148">
        <f t="shared" ref="AO199:BT199" si="157">+AO198+AN199</f>
        <v>0</v>
      </c>
      <c r="AP199" s="148">
        <f t="shared" si="157"/>
        <v>0</v>
      </c>
      <c r="AQ199" s="148">
        <f t="shared" si="157"/>
        <v>0</v>
      </c>
      <c r="AR199" s="148">
        <f t="shared" si="157"/>
        <v>0</v>
      </c>
      <c r="AS199" s="148">
        <f t="shared" si="157"/>
        <v>0</v>
      </c>
      <c r="AT199" s="148">
        <f t="shared" si="157"/>
        <v>0</v>
      </c>
      <c r="AU199" s="148">
        <f t="shared" si="157"/>
        <v>0</v>
      </c>
      <c r="AV199" s="148">
        <f t="shared" si="157"/>
        <v>0</v>
      </c>
      <c r="AW199" s="148">
        <f t="shared" si="157"/>
        <v>0</v>
      </c>
      <c r="AX199" s="148">
        <f t="shared" si="157"/>
        <v>0</v>
      </c>
      <c r="AY199" s="148">
        <f t="shared" si="157"/>
        <v>0</v>
      </c>
      <c r="AZ199" s="148">
        <f t="shared" si="157"/>
        <v>0</v>
      </c>
      <c r="BA199" s="148">
        <f t="shared" si="157"/>
        <v>0</v>
      </c>
      <c r="BB199" s="148">
        <f t="shared" si="157"/>
        <v>0</v>
      </c>
      <c r="BC199" s="148">
        <f t="shared" si="157"/>
        <v>0</v>
      </c>
      <c r="BD199" s="148">
        <f t="shared" si="157"/>
        <v>0</v>
      </c>
      <c r="BE199" s="148">
        <f t="shared" si="157"/>
        <v>0</v>
      </c>
      <c r="BF199" s="148">
        <f t="shared" si="157"/>
        <v>0</v>
      </c>
      <c r="BG199" s="148">
        <f t="shared" si="157"/>
        <v>0</v>
      </c>
      <c r="BH199" s="148">
        <f t="shared" si="157"/>
        <v>0</v>
      </c>
      <c r="BI199" s="148">
        <f t="shared" si="157"/>
        <v>0</v>
      </c>
      <c r="BJ199" s="148">
        <f t="shared" si="157"/>
        <v>0</v>
      </c>
      <c r="BK199" s="148">
        <f t="shared" si="157"/>
        <v>0</v>
      </c>
      <c r="BL199" s="148">
        <f t="shared" si="157"/>
        <v>0</v>
      </c>
      <c r="BM199" s="148">
        <f t="shared" si="157"/>
        <v>0</v>
      </c>
      <c r="BN199" s="148">
        <f t="shared" si="157"/>
        <v>0</v>
      </c>
      <c r="BO199" s="148">
        <f t="shared" si="157"/>
        <v>0</v>
      </c>
      <c r="BP199" s="148">
        <f t="shared" si="157"/>
        <v>0</v>
      </c>
      <c r="BQ199" s="148">
        <f t="shared" si="157"/>
        <v>0</v>
      </c>
      <c r="BR199" s="148">
        <f t="shared" si="157"/>
        <v>0</v>
      </c>
      <c r="BS199" s="148">
        <f t="shared" si="157"/>
        <v>0</v>
      </c>
      <c r="BT199" s="148">
        <f t="shared" si="157"/>
        <v>0</v>
      </c>
    </row>
    <row r="200" spans="1:72" ht="1.9" customHeight="1">
      <c r="A200" s="131"/>
      <c r="B200" s="154"/>
      <c r="C200" s="131"/>
      <c r="E200" s="149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</row>
    <row r="201" spans="1:72" ht="10.15" customHeight="1">
      <c r="A201" s="131">
        <v>40</v>
      </c>
      <c r="B201" s="145" t="s">
        <v>74</v>
      </c>
      <c r="C201" s="131"/>
      <c r="E201" s="149"/>
      <c r="F201" s="156" t="s">
        <v>34</v>
      </c>
      <c r="G201" s="148">
        <f>SUM(H201:GA201)</f>
        <v>0</v>
      </c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9">
        <v>0</v>
      </c>
      <c r="Z201" s="157">
        <v>0</v>
      </c>
      <c r="AA201" s="157">
        <v>0</v>
      </c>
      <c r="AB201" s="157">
        <v>0</v>
      </c>
      <c r="AC201" s="157">
        <v>0</v>
      </c>
      <c r="AD201" s="157">
        <v>0</v>
      </c>
      <c r="AE201" s="157">
        <v>0</v>
      </c>
      <c r="AF201" s="157">
        <v>0</v>
      </c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</row>
    <row r="202" spans="1:72" ht="10.15" customHeight="1">
      <c r="A202" s="131"/>
      <c r="B202" s="154"/>
      <c r="C202" s="150"/>
      <c r="D202" s="151"/>
      <c r="E202" s="152"/>
      <c r="F202" s="142" t="s">
        <v>35</v>
      </c>
      <c r="G202" s="148">
        <f>SUM(H202:GA202)</f>
        <v>0</v>
      </c>
      <c r="H202" s="148">
        <f>IF(H$3&gt;=$C202,IF(H$3&lt;=$C202+$D202-1,VLOOKUP((H$3-$C202+1)/$D202,Profile!$B$2:$C$250,2)*($E202-$G201)-(IF(G$3&gt;=$C202,IF(G$3&lt;=$C202+$D202-1,VLOOKUP((G$3-$C202+1)/$D202,Profile!$B$2:$C$250,2)*($E202-$G201),0),0)),0),0)</f>
        <v>0</v>
      </c>
      <c r="I202" s="148">
        <f>IF(I$3&gt;=$C202,IF(I$3&lt;=$C202+$D202-1,VLOOKUP((I$3-$C202+1)/$D202,Profile!$B$2:$C$250,2)*($E202-$G201)-(IF(H$3&gt;=$C202,IF(H$3&lt;=$C202+$D202-1,VLOOKUP((H$3-$C202+1)/$D202,Profile!$B$2:$C$250,2)*($E202-$G201),0),0)),0),0)</f>
        <v>0</v>
      </c>
      <c r="J202" s="148">
        <f>IF(J$3&gt;=$C202,IF(J$3&lt;=$C202+$D202-1,VLOOKUP((J$3-$C202+1)/$D202,Profile!$B$2:$C$250,2)*($E202-$G201)-(IF(I$3&gt;=$C202,IF(I$3&lt;=$C202+$D202-1,VLOOKUP((I$3-$C202+1)/$D202,Profile!$B$2:$C$250,2)*($E202-$G201),0),0)),0),0)</f>
        <v>0</v>
      </c>
      <c r="K202" s="148">
        <f>IF(K$3&gt;=$C202,IF(K$3&lt;=$C202+$D202-1,VLOOKUP((K$3-$C202+1)/$D202,Profile!$B$2:$C$250,2)*($E202-$G201)-(IF(J$3&gt;=$C202,IF(J$3&lt;=$C202+$D202-1,VLOOKUP((J$3-$C202+1)/$D202,Profile!$B$2:$C$250,2)*($E202-$G201),0),0)),0),0)</f>
        <v>0</v>
      </c>
      <c r="L202" s="148">
        <f>IF(L$3&gt;=$C202,IF(L$3&lt;=$C202+$D202-1,VLOOKUP((L$3-$C202+1)/$D202,Profile!$B$2:$C$250,2)*($E202-$G201)-(IF(K$3&gt;=$C202,IF(K$3&lt;=$C202+$D202-1,VLOOKUP((K$3-$C202+1)/$D202,Profile!$B$2:$C$250,2)*($E202-$G201),0),0)),0),0)</f>
        <v>0</v>
      </c>
      <c r="M202" s="148">
        <f>IF(M$3&gt;=$C202,IF(M$3&lt;=$C202+$D202-1,VLOOKUP((M$3-$C202+1)/$D202,Profile!$B$2:$C$250,2)*($E202-$G201)-(IF(L$3&gt;=$C202,IF(L$3&lt;=$C202+$D202-1,VLOOKUP((L$3-$C202+1)/$D202,Profile!$B$2:$C$250,2)*($E202-$G201),0),0)),0),0)</f>
        <v>0</v>
      </c>
      <c r="N202" s="148">
        <f>IF(N$3&gt;=$C202,IF(N$3&lt;=$C202+$D202-1,VLOOKUP((N$3-$C202+1)/$D202,Profile!$B$2:$C$250,2)*($E202-$G201)-(IF(M$3&gt;=$C202,IF(M$3&lt;=$C202+$D202-1,VLOOKUP((M$3-$C202+1)/$D202,Profile!$B$2:$C$250,2)*($E202-$G201),0),0)),0),0)</f>
        <v>0</v>
      </c>
      <c r="O202" s="148">
        <f>IF(O$3&gt;=$C202,IF(O$3&lt;=$C202+$D202-1,VLOOKUP((O$3-$C202+1)/$D202,Profile!$B$2:$C$250,2)*($E202-$G201)-(IF(N$3&gt;=$C202,IF(N$3&lt;=$C202+$D202-1,VLOOKUP((N$3-$C202+1)/$D202,Profile!$B$2:$C$250,2)*($E202-$G201),0),0)),0),0)</f>
        <v>0</v>
      </c>
      <c r="P202" s="148">
        <f>IF(P$3&gt;=$C202,IF(P$3&lt;=$C202+$D202-1,VLOOKUP((P$3-$C202+1)/$D202,Profile!$B$2:$C$250,2)*($E202-$G201)-(IF(O$3&gt;=$C202,IF(O$3&lt;=$C202+$D202-1,VLOOKUP((O$3-$C202+1)/$D202,Profile!$B$2:$C$250,2)*($E202-$G201),0),0)),0),0)</f>
        <v>0</v>
      </c>
      <c r="Q202" s="148">
        <f>IF(Q$3&gt;=$C202,IF(Q$3&lt;=$C202+$D202-1,VLOOKUP((Q$3-$C202+1)/$D202,Profile!$B$2:$C$250,2)*($E202-$G201)-(IF(P$3&gt;=$C202,IF(P$3&lt;=$C202+$D202-1,VLOOKUP((P$3-$C202+1)/$D202,Profile!$B$2:$C$250,2)*($E202-$G201),0),0)),0),0)</f>
        <v>0</v>
      </c>
      <c r="R202" s="148">
        <f>IF(R$3&gt;=$C202,IF(R$3&lt;=$C202+$D202-1,VLOOKUP((R$3-$C202+1)/$D202,Profile!$B$2:$C$250,2)*($E202-$G201)-(IF(Q$3&gt;=$C202,IF(Q$3&lt;=$C202+$D202-1,VLOOKUP((Q$3-$C202+1)/$D202,Profile!$B$2:$C$250,2)*($E202-$G201),0),0)),0),0)</f>
        <v>0</v>
      </c>
      <c r="S202" s="148">
        <f>IF(S$3&gt;=$C202,IF(S$3&lt;=$C202+$D202-1,VLOOKUP((S$3-$C202+1)/$D202,Profile!$B$2:$C$250,2)*($E202-$G201)-(IF(R$3&gt;=$C202,IF(R$3&lt;=$C202+$D202-1,VLOOKUP((R$3-$C202+1)/$D202,Profile!$B$2:$C$250,2)*($E202-$G201),0),0)),0),0)</f>
        <v>0</v>
      </c>
      <c r="T202" s="148">
        <f>IF(T$3&gt;=$C202,IF(T$3&lt;=$C202+$D202-1,VLOOKUP((T$3-$C202+1)/$D202,Profile!$B$2:$C$250,2)*($E202-$G201)-(IF(S$3&gt;=$C202,IF(S$3&lt;=$C202+$D202-1,VLOOKUP((S$3-$C202+1)/$D202,Profile!$B$2:$C$250,2)*($E202-$G201),0),0)),0),0)</f>
        <v>0</v>
      </c>
      <c r="U202" s="148">
        <f>IF(U$3&gt;=$C202,IF(U$3&lt;=$C202+$D202-1,VLOOKUP((U$3-$C202+1)/$D202,Profile!$B$2:$C$250,2)*($E202-$G201)-(IF(T$3&gt;=$C202,IF(T$3&lt;=$C202+$D202-1,VLOOKUP((T$3-$C202+1)/$D202,Profile!$B$2:$C$250,2)*($E202-$G201),0),0)),0),0)</f>
        <v>0</v>
      </c>
      <c r="V202" s="148">
        <f>IF(V$3&gt;=$C202,IF(V$3&lt;=$C202+$D202-1,VLOOKUP((V$3-$C202+1)/$D202,Profile!$B$2:$C$250,2)*($E202-$G201)-(IF(U$3&gt;=$C202,IF(U$3&lt;=$C202+$D202-1,VLOOKUP((U$3-$C202+1)/$D202,Profile!$B$2:$C$250,2)*($E202-$G201),0),0)),0),0)</f>
        <v>0</v>
      </c>
      <c r="W202" s="148">
        <f>IF(W$3&gt;=$C202,IF(W$3&lt;=$C202+$D202-1,VLOOKUP((W$3-$C202+1)/$D202,Profile!$B$2:$C$250,2)*($E202-$G201)-(IF(V$3&gt;=$C202,IF(V$3&lt;=$C202+$D202-1,VLOOKUP((V$3-$C202+1)/$D202,Profile!$B$2:$C$250,2)*($E202-$G201),0),0)),0),0)</f>
        <v>0</v>
      </c>
      <c r="X202" s="148">
        <f>IF(X$3&gt;=$C202,IF(X$3&lt;=$C202+$D202-1,VLOOKUP((X$3-$C202+1)/$D202,Profile!$B$2:$C$250,2)*($E202-$G201)-(IF(W$3&gt;=$C202,IF(W$3&lt;=$C202+$D202-1,VLOOKUP((W$3-$C202+1)/$D202,Profile!$B$2:$C$250,2)*($E202-$G201),0),0)),0),0)</f>
        <v>0</v>
      </c>
      <c r="Y202" s="148">
        <f>IF(Y$3&gt;=$C202,IF(Y$3&lt;=$C202+$D202-1,VLOOKUP((Y$3-$C202+1)/$D202,Profile!$B$2:$C$250,2)*($E202-$G201)-(IF(X$3&gt;=$C202,IF(X$3&lt;=$C202+$D202-1,VLOOKUP((X$3-$C202+1)/$D202,Profile!$B$2:$C$250,2)*($E202-$G201),0),0)),0),0)</f>
        <v>0</v>
      </c>
      <c r="Z202" s="148">
        <f>IF(Z$3&gt;=$C202,IF(Z$3&lt;=$C202+$D202-1,VLOOKUP((Z$3-$C202+1)/$D202,Profile!$B$2:$C$250,2)*($E202-$G201)-(IF(Y$3&gt;=$C202,IF(Y$3&lt;=$C202+$D202-1,VLOOKUP((Y$3-$C202+1)/$D202,Profile!$B$2:$C$250,2)*($E202-$G201),0),0)),0),0)</f>
        <v>0</v>
      </c>
      <c r="AA202" s="148">
        <f>IF(AA$3&gt;=$C202,IF(AA$3&lt;=$C202+$D202-1,VLOOKUP((AA$3-$C202+1)/$D202,Profile!$B$2:$C$250,2)*($E202-$G201)-(IF(Z$3&gt;=$C202,IF(Z$3&lt;=$C202+$D202-1,VLOOKUP((Z$3-$C202+1)/$D202,Profile!$B$2:$C$250,2)*($E202-$G201),0),0)),0),0)</f>
        <v>0</v>
      </c>
      <c r="AB202" s="148">
        <f>IF(AB$3&gt;=$C202,IF(AB$3&lt;=$C202+$D202-1,VLOOKUP((AB$3-$C202+1)/$D202,Profile!$B$2:$C$250,2)*($E202-$G201)-(IF(AA$3&gt;=$C202,IF(AA$3&lt;=$C202+$D202-1,VLOOKUP((AA$3-$C202+1)/$D202,Profile!$B$2:$C$250,2)*($E202-$G201),0),0)),0),0)</f>
        <v>0</v>
      </c>
      <c r="AC202" s="148">
        <f>IF(AC$3&gt;=$C202,IF(AC$3&lt;=$C202+$D202-1,VLOOKUP((AC$3-$C202+1)/$D202,Profile!$B$2:$C$250,2)*($E202-$G201)-(IF(AB$3&gt;=$C202,IF(AB$3&lt;=$C202+$D202-1,VLOOKUP((AB$3-$C202+1)/$D202,Profile!$B$2:$C$250,2)*($E202-$G201),0),0)),0),0)</f>
        <v>0</v>
      </c>
      <c r="AD202" s="148">
        <f>IF(AD$3&gt;=$C202,IF(AD$3&lt;=$C202+$D202-1,VLOOKUP((AD$3-$C202+1)/$D202,Profile!$B$2:$C$250,2)*($E202-$G201)-(IF(AC$3&gt;=$C202,IF(AC$3&lt;=$C202+$D202-1,VLOOKUP((AC$3-$C202+1)/$D202,Profile!$B$2:$C$250,2)*($E202-$G201),0),0)),0),0)</f>
        <v>0</v>
      </c>
      <c r="AE202" s="148">
        <f>IF(AE$3&gt;=$C202,IF(AE$3&lt;=$C202+$D202-1,VLOOKUP((AE$3-$C202+1)/$D202,Profile!$B$2:$C$250,2)*($E202-$G201)-(IF(AD$3&gt;=$C202,IF(AD$3&lt;=$C202+$D202-1,VLOOKUP((AD$3-$C202+1)/$D202,Profile!$B$2:$C$250,2)*($E202-$G201),0),0)),0),0)</f>
        <v>0</v>
      </c>
      <c r="AF202" s="148">
        <f>IF(AF$3&gt;=$C202,IF(AF$3&lt;=$C202+$D202-1,VLOOKUP((AF$3-$C202+1)/$D202,Profile!$B$2:$C$250,2)*($E202-$G201)-(IF(AE$3&gt;=$C202,IF(AE$3&lt;=$C202+$D202-1,VLOOKUP((AE$3-$C202+1)/$D202,Profile!$B$2:$C$250,2)*($E202-$G201),0),0)),0),0)</f>
        <v>0</v>
      </c>
      <c r="AG202" s="148">
        <f>IF(AG$3&gt;=$C202,IF(AG$3&lt;=$C202+$D202-1,VLOOKUP((AG$3-$C202+1)/$D202,Profile!$B$2:$C$250,2)*($E202-$G201)-(IF(AF$3&gt;=$C202,IF(AF$3&lt;=$C202+$D202-1,VLOOKUP((AF$3-$C202+1)/$D202,Profile!$B$2:$C$250,2)*($E202-$G201),0),0)),0),0)</f>
        <v>0</v>
      </c>
      <c r="AH202" s="148">
        <f>IF(AH$3&gt;=$C202,IF(AH$3&lt;=$C202+$D202-1,VLOOKUP((AH$3-$C202+1)/$D202,Profile!$B$2:$C$250,2)*($E202-$G201)-(IF(AG$3&gt;=$C202,IF(AG$3&lt;=$C202+$D202-1,VLOOKUP((AG$3-$C202+1)/$D202,Profile!$B$2:$C$250,2)*($E202-$G201),0),0)),0),0)</f>
        <v>0</v>
      </c>
      <c r="AI202" s="148">
        <f>IF(AI$3&gt;=$C202,IF(AI$3&lt;=$C202+$D202-1,VLOOKUP((AI$3-$C202+1)/$D202,Profile!$B$2:$C$250,2)*($E202-$G201)-(IF(AH$3&gt;=$C202,IF(AH$3&lt;=$C202+$D202-1,VLOOKUP((AH$3-$C202+1)/$D202,Profile!$B$2:$C$250,2)*($E202-$G201),0),0)),0),0)</f>
        <v>0</v>
      </c>
      <c r="AJ202" s="148">
        <f>IF(AJ$3&gt;=$C202,IF(AJ$3&lt;=$C202+$D202-1,VLOOKUP((AJ$3-$C202+1)/$D202,Profile!$B$2:$C$250,2)*($E202-$G201)-(IF(AI$3&gt;=$C202,IF(AI$3&lt;=$C202+$D202-1,VLOOKUP((AI$3-$C202+1)/$D202,Profile!$B$2:$C$250,2)*($E202-$G201),0),0)),0),0)</f>
        <v>0</v>
      </c>
      <c r="AK202" s="148">
        <f>IF(AK$3&gt;=$C202,IF(AK$3&lt;=$C202+$D202-1,VLOOKUP((AK$3-$C202+1)/$D202,Profile!$B$2:$C$250,2)*($E202-$G201)-(IF(AJ$3&gt;=$C202,IF(AJ$3&lt;=$C202+$D202-1,VLOOKUP((AJ$3-$C202+1)/$D202,Profile!$B$2:$C$250,2)*($E202-$G201),0),0)),0),0)</f>
        <v>0</v>
      </c>
      <c r="AL202" s="148">
        <f>IF(AL$3&gt;=$C202,IF(AL$3&lt;=$C202+$D202-1,VLOOKUP((AL$3-$C202+1)/$D202,Profile!$B$2:$C$250,2)*($E202-$G201)-(IF(AK$3&gt;=$C202,IF(AK$3&lt;=$C202+$D202-1,VLOOKUP((AK$3-$C202+1)/$D202,Profile!$B$2:$C$250,2)*($E202-$G201),0),0)),0),0)</f>
        <v>0</v>
      </c>
      <c r="AM202" s="148">
        <f>IF(AM$3&gt;=$C202,IF(AM$3&lt;=$C202+$D202-1,VLOOKUP((AM$3-$C202+1)/$D202,Profile!$B$2:$C$250,2)*($E202-$G201)-(IF(AL$3&gt;=$C202,IF(AL$3&lt;=$C202+$D202-1,VLOOKUP((AL$3-$C202+1)/$D202,Profile!$B$2:$C$250,2)*($E202-$G201),0),0)),0),0)</f>
        <v>0</v>
      </c>
      <c r="AN202" s="148">
        <f>IF(AN$3&gt;=$C202,IF(AN$3&lt;=$C202+$D202-1,VLOOKUP((AN$3-$C202+1)/$D202,Profile!$B$2:$C$250,2)*($E202-$G201)-(IF(AM$3&gt;=$C202,IF(AM$3&lt;=$C202+$D202-1,VLOOKUP((AM$3-$C202+1)/$D202,Profile!$B$2:$C$250,2)*($E202-$G201),0),0)),0),0)</f>
        <v>0</v>
      </c>
      <c r="AO202" s="148">
        <f>IF(AO$3&gt;=$C202,IF(AO$3&lt;=$C202+$D202-1,VLOOKUP((AO$3-$C202+1)/$D202,Profile!$B$2:$C$250,2)*($E202-$G201)-(IF(AN$3&gt;=$C202,IF(AN$3&lt;=$C202+$D202-1,VLOOKUP((AN$3-$C202+1)/$D202,Profile!$B$2:$C$250,2)*($E202-$G201),0),0)),0),0)</f>
        <v>0</v>
      </c>
      <c r="AP202" s="148">
        <f>IF(AP$3&gt;=$C202,IF(AP$3&lt;=$C202+$D202-1,VLOOKUP((AP$3-$C202+1)/$D202,Profile!$B$2:$C$250,2)*($E202-$G201)-(IF(AO$3&gt;=$C202,IF(AO$3&lt;=$C202+$D202-1,VLOOKUP((AO$3-$C202+1)/$D202,Profile!$B$2:$C$250,2)*($E202-$G201),0),0)),0),0)</f>
        <v>0</v>
      </c>
      <c r="AQ202" s="148">
        <f>IF(AQ$3&gt;=$C202,IF(AQ$3&lt;=$C202+$D202-1,VLOOKUP((AQ$3-$C202+1)/$D202,Profile!$B$2:$C$250,2)*($E202-$G201)-(IF(AP$3&gt;=$C202,IF(AP$3&lt;=$C202+$D202-1,VLOOKUP((AP$3-$C202+1)/$D202,Profile!$B$2:$C$250,2)*($E202-$G201),0),0)),0),0)</f>
        <v>0</v>
      </c>
      <c r="AR202" s="148">
        <f>IF(AR$3&gt;=$C202,IF(AR$3&lt;=$C202+$D202-1,VLOOKUP((AR$3-$C202+1)/$D202,Profile!$B$2:$C$250,2)*($E202-$G201)-(IF(AQ$3&gt;=$C202,IF(AQ$3&lt;=$C202+$D202-1,VLOOKUP((AQ$3-$C202+1)/$D202,Profile!$B$2:$C$250,2)*($E202-$G201),0),0)),0),0)</f>
        <v>0</v>
      </c>
      <c r="AS202" s="148">
        <f>IF(AS$3&gt;=$C202,IF(AS$3&lt;=$C202+$D202-1,VLOOKUP((AS$3-$C202+1)/$D202,Profile!$B$2:$C$250,2)*($E202-$G201)-(IF(AR$3&gt;=$C202,IF(AR$3&lt;=$C202+$D202-1,VLOOKUP((AR$3-$C202+1)/$D202,Profile!$B$2:$C$250,2)*($E202-$G201),0),0)),0),0)</f>
        <v>0</v>
      </c>
      <c r="AT202" s="148">
        <f>IF(AT$3&gt;=$C202,IF(AT$3&lt;=$C202+$D202-1,VLOOKUP((AT$3-$C202+1)/$D202,Profile!$B$2:$C$250,2)*($E202-$G201)-(IF(AS$3&gt;=$C202,IF(AS$3&lt;=$C202+$D202-1,VLOOKUP((AS$3-$C202+1)/$D202,Profile!$B$2:$C$250,2)*($E202-$G201),0),0)),0),0)</f>
        <v>0</v>
      </c>
      <c r="AU202" s="148">
        <f>IF(AU$3&gt;=$C202,IF(AU$3&lt;=$C202+$D202-1,VLOOKUP((AU$3-$C202+1)/$D202,Profile!$B$2:$C$250,2)*($E202-$G201)-(IF(AT$3&gt;=$C202,IF(AT$3&lt;=$C202+$D202-1,VLOOKUP((AT$3-$C202+1)/$D202,Profile!$B$2:$C$250,2)*($E202-$G201),0),0)),0),0)</f>
        <v>0</v>
      </c>
      <c r="AV202" s="148">
        <f>IF(AV$3&gt;=$C202,IF(AV$3&lt;=$C202+$D202-1,VLOOKUP((AV$3-$C202+1)/$D202,Profile!$B$2:$C$250,2)*($E202-$G201)-(IF(AU$3&gt;=$C202,IF(AU$3&lt;=$C202+$D202-1,VLOOKUP((AU$3-$C202+1)/$D202,Profile!$B$2:$C$250,2)*($E202-$G201),0),0)),0),0)</f>
        <v>0</v>
      </c>
      <c r="AW202" s="148">
        <f>IF(AW$3&gt;=$C202,IF(AW$3&lt;=$C202+$D202-1,VLOOKUP((AW$3-$C202+1)/$D202,Profile!$B$2:$C$250,2)*($E202-$G201)-(IF(AV$3&gt;=$C202,IF(AV$3&lt;=$C202+$D202-1,VLOOKUP((AV$3-$C202+1)/$D202,Profile!$B$2:$C$250,2)*($E202-$G201),0),0)),0),0)</f>
        <v>0</v>
      </c>
      <c r="AX202" s="148">
        <f>IF(AX$3&gt;=$C202,IF(AX$3&lt;=$C202+$D202-1,VLOOKUP((AX$3-$C202+1)/$D202,Profile!$B$2:$C$250,2)*($E202-$G201)-(IF(AW$3&gt;=$C202,IF(AW$3&lt;=$C202+$D202-1,VLOOKUP((AW$3-$C202+1)/$D202,Profile!$B$2:$C$250,2)*($E202-$G201),0),0)),0),0)</f>
        <v>0</v>
      </c>
      <c r="AY202" s="148">
        <f>IF(AY$3&gt;=$C202,IF(AY$3&lt;=$C202+$D202-1,VLOOKUP((AY$3-$C202+1)/$D202,Profile!$B$2:$C$250,2)*($E202-$G201)-(IF(AX$3&gt;=$C202,IF(AX$3&lt;=$C202+$D202-1,VLOOKUP((AX$3-$C202+1)/$D202,Profile!$B$2:$C$250,2)*($E202-$G201),0),0)),0),0)</f>
        <v>0</v>
      </c>
      <c r="AZ202" s="148">
        <f>IF(AZ$3&gt;=$C202,IF(AZ$3&lt;=$C202+$D202-1,VLOOKUP((AZ$3-$C202+1)/$D202,Profile!$B$2:$C$250,2)*($E202-$G201)-(IF(AY$3&gt;=$C202,IF(AY$3&lt;=$C202+$D202-1,VLOOKUP((AY$3-$C202+1)/$D202,Profile!$B$2:$C$250,2)*($E202-$G201),0),0)),0),0)</f>
        <v>0</v>
      </c>
      <c r="BA202" s="148">
        <f>IF(BA$3&gt;=$C202,IF(BA$3&lt;=$C202+$D202-1,VLOOKUP((BA$3-$C202+1)/$D202,Profile!$B$2:$C$250,2)*($E202-$G201)-(IF(AZ$3&gt;=$C202,IF(AZ$3&lt;=$C202+$D202-1,VLOOKUP((AZ$3-$C202+1)/$D202,Profile!$B$2:$C$250,2)*($E202-$G201),0),0)),0),0)</f>
        <v>0</v>
      </c>
      <c r="BB202" s="148">
        <f>IF(BB$3&gt;=$C202,IF(BB$3&lt;=$C202+$D202-1,VLOOKUP((BB$3-$C202+1)/$D202,Profile!$B$2:$C$250,2)*($E202-$G201)-(IF(BA$3&gt;=$C202,IF(BA$3&lt;=$C202+$D202-1,VLOOKUP((BA$3-$C202+1)/$D202,Profile!$B$2:$C$250,2)*($E202-$G201),0),0)),0),0)</f>
        <v>0</v>
      </c>
      <c r="BC202" s="148">
        <f>IF(BC$3&gt;=$C202,IF(BC$3&lt;=$C202+$D202-1,VLOOKUP((BC$3-$C202+1)/$D202,Profile!$B$2:$C$250,2)*($E202-$G201)-(IF(BB$3&gt;=$C202,IF(BB$3&lt;=$C202+$D202-1,VLOOKUP((BB$3-$C202+1)/$D202,Profile!$B$2:$C$250,2)*($E202-$G201),0),0)),0),0)</f>
        <v>0</v>
      </c>
      <c r="BD202" s="148">
        <f>IF(BD$3&gt;=$C202,IF(BD$3&lt;=$C202+$D202-1,VLOOKUP((BD$3-$C202+1)/$D202,Profile!$B$2:$C$250,2)*($E202-$G201)-(IF(BC$3&gt;=$C202,IF(BC$3&lt;=$C202+$D202-1,VLOOKUP((BC$3-$C202+1)/$D202,Profile!$B$2:$C$250,2)*($E202-$G201),0),0)),0),0)</f>
        <v>0</v>
      </c>
      <c r="BE202" s="148">
        <f>IF(BE$3&gt;=$C202,IF(BE$3&lt;=$C202+$D202-1,VLOOKUP((BE$3-$C202+1)/$D202,Profile!$B$2:$C$250,2)*($E202-$G201)-(IF(BD$3&gt;=$C202,IF(BD$3&lt;=$C202+$D202-1,VLOOKUP((BD$3-$C202+1)/$D202,Profile!$B$2:$C$250,2)*($E202-$G201),0),0)),0),0)</f>
        <v>0</v>
      </c>
      <c r="BF202" s="148">
        <f>IF(BF$3&gt;=$C202,IF(BF$3&lt;=$C202+$D202-1,VLOOKUP((BF$3-$C202+1)/$D202,Profile!$B$2:$C$250,2)*($E202-$G201)-(IF(BE$3&gt;=$C202,IF(BE$3&lt;=$C202+$D202-1,VLOOKUP((BE$3-$C202+1)/$D202,Profile!$B$2:$C$250,2)*($E202-$G201),0),0)),0),0)</f>
        <v>0</v>
      </c>
      <c r="BG202" s="148">
        <f>IF(BG$3&gt;=$C202,IF(BG$3&lt;=$C202+$D202-1,VLOOKUP((BG$3-$C202+1)/$D202,Profile!$B$2:$C$250,2)*($E202-$G201)-(IF(BF$3&gt;=$C202,IF(BF$3&lt;=$C202+$D202-1,VLOOKUP((BF$3-$C202+1)/$D202,Profile!$B$2:$C$250,2)*($E202-$G201),0),0)),0),0)</f>
        <v>0</v>
      </c>
      <c r="BH202" s="148">
        <f>IF(BH$3&gt;=$C202,IF(BH$3&lt;=$C202+$D202-1,VLOOKUP((BH$3-$C202+1)/$D202,Profile!$B$2:$C$250,2)*($E202-$G201)-(IF(BG$3&gt;=$C202,IF(BG$3&lt;=$C202+$D202-1,VLOOKUP((BG$3-$C202+1)/$D202,Profile!$B$2:$C$250,2)*($E202-$G201),0),0)),0),0)</f>
        <v>0</v>
      </c>
      <c r="BI202" s="148">
        <f>IF(BI$3&gt;=$C202,IF(BI$3&lt;=$C202+$D202-1,VLOOKUP((BI$3-$C202+1)/$D202,Profile!$B$2:$C$250,2)*($E202-$G201)-(IF(BH$3&gt;=$C202,IF(BH$3&lt;=$C202+$D202-1,VLOOKUP((BH$3-$C202+1)/$D202,Profile!$B$2:$C$250,2)*($E202-$G201),0),0)),0),0)</f>
        <v>0</v>
      </c>
      <c r="BJ202" s="148">
        <f>IF(BJ$3&gt;=$C202,IF(BJ$3&lt;=$C202+$D202-1,VLOOKUP((BJ$3-$C202+1)/$D202,Profile!$B$2:$C$250,2)*($E202-$G201)-(IF(BI$3&gt;=$C202,IF(BI$3&lt;=$C202+$D202-1,VLOOKUP((BI$3-$C202+1)/$D202,Profile!$B$2:$C$250,2)*($E202-$G201),0),0)),0),0)</f>
        <v>0</v>
      </c>
      <c r="BK202" s="148">
        <f>IF(BK$3&gt;=$C202,IF(BK$3&lt;=$C202+$D202-1,VLOOKUP((BK$3-$C202+1)/$D202,Profile!$B$2:$C$250,2)*($E202-$G201)-(IF(BJ$3&gt;=$C202,IF(BJ$3&lt;=$C202+$D202-1,VLOOKUP((BJ$3-$C202+1)/$D202,Profile!$B$2:$C$250,2)*($E202-$G201),0),0)),0),0)</f>
        <v>0</v>
      </c>
      <c r="BL202" s="148">
        <f>IF(BL$3&gt;=$C202,IF(BL$3&lt;=$C202+$D202-1,VLOOKUP((BL$3-$C202+1)/$D202,Profile!$B$2:$C$250,2)*($E202-$G201)-(IF(BK$3&gt;=$C202,IF(BK$3&lt;=$C202+$D202-1,VLOOKUP((BK$3-$C202+1)/$D202,Profile!$B$2:$C$250,2)*($E202-$G201),0),0)),0),0)</f>
        <v>0</v>
      </c>
      <c r="BM202" s="148">
        <f>IF(BM$3&gt;=$C202,IF(BM$3&lt;=$C202+$D202-1,VLOOKUP((BM$3-$C202+1)/$D202,Profile!$B$2:$C$250,2)*($E202-$G201)-(IF(BL$3&gt;=$C202,IF(BL$3&lt;=$C202+$D202-1,VLOOKUP((BL$3-$C202+1)/$D202,Profile!$B$2:$C$250,2)*($E202-$G201),0),0)),0),0)</f>
        <v>0</v>
      </c>
      <c r="BN202" s="148">
        <f>IF(BN$3&gt;=$C202,IF(BN$3&lt;=$C202+$D202-1,VLOOKUP((BN$3-$C202+1)/$D202,Profile!$B$2:$C$250,2)*($E202-$G201)-(IF(BM$3&gt;=$C202,IF(BM$3&lt;=$C202+$D202-1,VLOOKUP((BM$3-$C202+1)/$D202,Profile!$B$2:$C$250,2)*($E202-$G201),0),0)),0),0)</f>
        <v>0</v>
      </c>
      <c r="BO202" s="148">
        <f>IF(BO$3&gt;=$C202,IF(BO$3&lt;=$C202+$D202-1,VLOOKUP((BO$3-$C202+1)/$D202,Profile!$B$2:$C$250,2)*($E202-$G201)-(IF(BN$3&gt;=$C202,IF(BN$3&lt;=$C202+$D202-1,VLOOKUP((BN$3-$C202+1)/$D202,Profile!$B$2:$C$250,2)*($E202-$G201),0),0)),0),0)</f>
        <v>0</v>
      </c>
      <c r="BP202" s="148">
        <f>IF(BP$3&gt;=$C202,IF(BP$3&lt;=$C202+$D202-1,VLOOKUP((BP$3-$C202+1)/$D202,Profile!$B$2:$C$250,2)*($E202-$G201)-(IF(BO$3&gt;=$C202,IF(BO$3&lt;=$C202+$D202-1,VLOOKUP((BO$3-$C202+1)/$D202,Profile!$B$2:$C$250,2)*($E202-$G201),0),0)),0),0)</f>
        <v>0</v>
      </c>
      <c r="BQ202" s="148">
        <f>IF(BQ$3&gt;=$C202,IF(BQ$3&lt;=$C202+$D202-1,VLOOKUP((BQ$3-$C202+1)/$D202,Profile!$B$2:$C$250,2)*($E202-$G201)-(IF(BP$3&gt;=$C202,IF(BP$3&lt;=$C202+$D202-1,VLOOKUP((BP$3-$C202+1)/$D202,Profile!$B$2:$C$250,2)*($E202-$G201),0),0)),0),0)</f>
        <v>0</v>
      </c>
      <c r="BR202" s="148">
        <f>IF(BR$3&gt;=$C202,IF(BR$3&lt;=$C202+$D202-1,VLOOKUP((BR$3-$C202+1)/$D202,Profile!$B$2:$C$250,2)*($E202-$G201)-(IF(BQ$3&gt;=$C202,IF(BQ$3&lt;=$C202+$D202-1,VLOOKUP((BQ$3-$C202+1)/$D202,Profile!$B$2:$C$250,2)*($E202-$G201),0),0)),0),0)</f>
        <v>0</v>
      </c>
      <c r="BS202" s="148">
        <f>IF(BS$3&gt;=$C202,IF(BS$3&lt;=$C202+$D202-1,VLOOKUP((BS$3-$C202+1)/$D202,Profile!$B$2:$C$250,2)*($E202-$G201)-(IF(BR$3&gt;=$C202,IF(BR$3&lt;=$C202+$D202-1,VLOOKUP((BR$3-$C202+1)/$D202,Profile!$B$2:$C$250,2)*($E202-$G201),0),0)),0),0)</f>
        <v>0</v>
      </c>
      <c r="BT202" s="148">
        <f>IF(BT$3&gt;=$C202,IF(BT$3&lt;=$C202+$D202-1,VLOOKUP((BT$3-$C202+1)/$D202,Profile!$B$2:$C$250,2)*($E202-$G201)-(IF(BS$3&gt;=$C202,IF(BS$3&lt;=$C202+$D202-1,VLOOKUP((BS$3-$C202+1)/$D202,Profile!$B$2:$C$250,2)*($E202-$G201),0),0)),0),0)</f>
        <v>0</v>
      </c>
    </row>
    <row r="203" spans="1:72" ht="10.15" customHeight="1">
      <c r="A203" s="131"/>
      <c r="B203" s="154"/>
      <c r="C203" s="131"/>
      <c r="D203" s="153"/>
      <c r="E203" s="149"/>
      <c r="F203" s="142" t="s">
        <v>31</v>
      </c>
      <c r="G203" s="148">
        <f>SUM(H203:GA203)</f>
        <v>0</v>
      </c>
      <c r="H203" s="148">
        <f t="shared" ref="H203:AM203" si="158">+H201+H202</f>
        <v>0</v>
      </c>
      <c r="I203" s="148">
        <f t="shared" si="158"/>
        <v>0</v>
      </c>
      <c r="J203" s="148">
        <f t="shared" si="158"/>
        <v>0</v>
      </c>
      <c r="K203" s="148">
        <f t="shared" si="158"/>
        <v>0</v>
      </c>
      <c r="L203" s="148">
        <f t="shared" si="158"/>
        <v>0</v>
      </c>
      <c r="M203" s="148">
        <f t="shared" si="158"/>
        <v>0</v>
      </c>
      <c r="N203" s="148">
        <f t="shared" si="158"/>
        <v>0</v>
      </c>
      <c r="O203" s="148">
        <f t="shared" si="158"/>
        <v>0</v>
      </c>
      <c r="P203" s="148">
        <f t="shared" si="158"/>
        <v>0</v>
      </c>
      <c r="Q203" s="148">
        <f t="shared" si="158"/>
        <v>0</v>
      </c>
      <c r="R203" s="148">
        <f t="shared" si="158"/>
        <v>0</v>
      </c>
      <c r="S203" s="148">
        <f t="shared" si="158"/>
        <v>0</v>
      </c>
      <c r="T203" s="148">
        <f t="shared" si="158"/>
        <v>0</v>
      </c>
      <c r="U203" s="148">
        <f t="shared" si="158"/>
        <v>0</v>
      </c>
      <c r="V203" s="148">
        <f t="shared" si="158"/>
        <v>0</v>
      </c>
      <c r="W203" s="148">
        <f t="shared" si="158"/>
        <v>0</v>
      </c>
      <c r="X203" s="148">
        <f t="shared" si="158"/>
        <v>0</v>
      </c>
      <c r="Y203" s="148">
        <f t="shared" si="158"/>
        <v>0</v>
      </c>
      <c r="Z203" s="148">
        <f t="shared" si="158"/>
        <v>0</v>
      </c>
      <c r="AA203" s="148">
        <f t="shared" si="158"/>
        <v>0</v>
      </c>
      <c r="AB203" s="148">
        <f t="shared" si="158"/>
        <v>0</v>
      </c>
      <c r="AC203" s="148">
        <f t="shared" si="158"/>
        <v>0</v>
      </c>
      <c r="AD203" s="148">
        <f t="shared" si="158"/>
        <v>0</v>
      </c>
      <c r="AE203" s="148">
        <f t="shared" si="158"/>
        <v>0</v>
      </c>
      <c r="AF203" s="148">
        <f t="shared" si="158"/>
        <v>0</v>
      </c>
      <c r="AG203" s="148">
        <f t="shared" si="158"/>
        <v>0</v>
      </c>
      <c r="AH203" s="148">
        <f t="shared" si="158"/>
        <v>0</v>
      </c>
      <c r="AI203" s="148">
        <f t="shared" si="158"/>
        <v>0</v>
      </c>
      <c r="AJ203" s="148">
        <f t="shared" si="158"/>
        <v>0</v>
      </c>
      <c r="AK203" s="148">
        <f t="shared" si="158"/>
        <v>0</v>
      </c>
      <c r="AL203" s="148">
        <f t="shared" si="158"/>
        <v>0</v>
      </c>
      <c r="AM203" s="148">
        <f t="shared" si="158"/>
        <v>0</v>
      </c>
      <c r="AN203" s="148">
        <f t="shared" ref="AN203:BS203" si="159">+AN201+AN202</f>
        <v>0</v>
      </c>
      <c r="AO203" s="148">
        <f t="shared" si="159"/>
        <v>0</v>
      </c>
      <c r="AP203" s="148">
        <f t="shared" si="159"/>
        <v>0</v>
      </c>
      <c r="AQ203" s="148">
        <f t="shared" si="159"/>
        <v>0</v>
      </c>
      <c r="AR203" s="148">
        <f t="shared" si="159"/>
        <v>0</v>
      </c>
      <c r="AS203" s="148">
        <f t="shared" si="159"/>
        <v>0</v>
      </c>
      <c r="AT203" s="148">
        <f t="shared" si="159"/>
        <v>0</v>
      </c>
      <c r="AU203" s="148">
        <f t="shared" si="159"/>
        <v>0</v>
      </c>
      <c r="AV203" s="148">
        <f t="shared" si="159"/>
        <v>0</v>
      </c>
      <c r="AW203" s="148">
        <f t="shared" si="159"/>
        <v>0</v>
      </c>
      <c r="AX203" s="148">
        <f t="shared" si="159"/>
        <v>0</v>
      </c>
      <c r="AY203" s="148">
        <f t="shared" si="159"/>
        <v>0</v>
      </c>
      <c r="AZ203" s="148">
        <f t="shared" si="159"/>
        <v>0</v>
      </c>
      <c r="BA203" s="148">
        <f t="shared" si="159"/>
        <v>0</v>
      </c>
      <c r="BB203" s="148">
        <f t="shared" si="159"/>
        <v>0</v>
      </c>
      <c r="BC203" s="148">
        <f t="shared" si="159"/>
        <v>0</v>
      </c>
      <c r="BD203" s="148">
        <f t="shared" si="159"/>
        <v>0</v>
      </c>
      <c r="BE203" s="148">
        <f t="shared" si="159"/>
        <v>0</v>
      </c>
      <c r="BF203" s="148">
        <f t="shared" si="159"/>
        <v>0</v>
      </c>
      <c r="BG203" s="148">
        <f t="shared" si="159"/>
        <v>0</v>
      </c>
      <c r="BH203" s="148">
        <f t="shared" si="159"/>
        <v>0</v>
      </c>
      <c r="BI203" s="148">
        <f t="shared" si="159"/>
        <v>0</v>
      </c>
      <c r="BJ203" s="148">
        <f t="shared" si="159"/>
        <v>0</v>
      </c>
      <c r="BK203" s="148">
        <f t="shared" si="159"/>
        <v>0</v>
      </c>
      <c r="BL203" s="148">
        <f t="shared" si="159"/>
        <v>0</v>
      </c>
      <c r="BM203" s="148">
        <f t="shared" si="159"/>
        <v>0</v>
      </c>
      <c r="BN203" s="148">
        <f t="shared" si="159"/>
        <v>0</v>
      </c>
      <c r="BO203" s="148">
        <f t="shared" si="159"/>
        <v>0</v>
      </c>
      <c r="BP203" s="148">
        <f t="shared" si="159"/>
        <v>0</v>
      </c>
      <c r="BQ203" s="148">
        <f t="shared" si="159"/>
        <v>0</v>
      </c>
      <c r="BR203" s="148">
        <f t="shared" si="159"/>
        <v>0</v>
      </c>
      <c r="BS203" s="148">
        <f t="shared" si="159"/>
        <v>0</v>
      </c>
      <c r="BT203" s="148">
        <f>+BT201+BT202</f>
        <v>0</v>
      </c>
    </row>
    <row r="204" spans="1:72" ht="10.15" customHeight="1">
      <c r="A204" s="131"/>
      <c r="B204" s="154"/>
      <c r="C204" s="131"/>
      <c r="D204" s="149"/>
      <c r="F204" s="142" t="s">
        <v>36</v>
      </c>
      <c r="G204" s="148"/>
      <c r="H204" s="148">
        <f>+H203</f>
        <v>0</v>
      </c>
      <c r="I204" s="148">
        <f t="shared" ref="I204:AN204" si="160">+I203+H204</f>
        <v>0</v>
      </c>
      <c r="J204" s="148">
        <f t="shared" si="160"/>
        <v>0</v>
      </c>
      <c r="K204" s="148">
        <f t="shared" si="160"/>
        <v>0</v>
      </c>
      <c r="L204" s="148">
        <f t="shared" si="160"/>
        <v>0</v>
      </c>
      <c r="M204" s="148">
        <f t="shared" si="160"/>
        <v>0</v>
      </c>
      <c r="N204" s="148">
        <f t="shared" si="160"/>
        <v>0</v>
      </c>
      <c r="O204" s="148">
        <f t="shared" si="160"/>
        <v>0</v>
      </c>
      <c r="P204" s="148">
        <f t="shared" si="160"/>
        <v>0</v>
      </c>
      <c r="Q204" s="148">
        <f t="shared" si="160"/>
        <v>0</v>
      </c>
      <c r="R204" s="148">
        <f t="shared" si="160"/>
        <v>0</v>
      </c>
      <c r="S204" s="148">
        <f t="shared" si="160"/>
        <v>0</v>
      </c>
      <c r="T204" s="148">
        <f t="shared" si="160"/>
        <v>0</v>
      </c>
      <c r="U204" s="148">
        <f t="shared" si="160"/>
        <v>0</v>
      </c>
      <c r="V204" s="148">
        <f t="shared" si="160"/>
        <v>0</v>
      </c>
      <c r="W204" s="148">
        <f t="shared" si="160"/>
        <v>0</v>
      </c>
      <c r="X204" s="148">
        <f t="shared" si="160"/>
        <v>0</v>
      </c>
      <c r="Y204" s="148">
        <f t="shared" si="160"/>
        <v>0</v>
      </c>
      <c r="Z204" s="148">
        <f t="shared" si="160"/>
        <v>0</v>
      </c>
      <c r="AA204" s="148">
        <f t="shared" si="160"/>
        <v>0</v>
      </c>
      <c r="AB204" s="148">
        <f t="shared" si="160"/>
        <v>0</v>
      </c>
      <c r="AC204" s="148">
        <f t="shared" si="160"/>
        <v>0</v>
      </c>
      <c r="AD204" s="148">
        <f t="shared" si="160"/>
        <v>0</v>
      </c>
      <c r="AE204" s="148">
        <f t="shared" si="160"/>
        <v>0</v>
      </c>
      <c r="AF204" s="148">
        <f t="shared" si="160"/>
        <v>0</v>
      </c>
      <c r="AG204" s="148">
        <f t="shared" si="160"/>
        <v>0</v>
      </c>
      <c r="AH204" s="148">
        <f t="shared" si="160"/>
        <v>0</v>
      </c>
      <c r="AI204" s="148">
        <f t="shared" si="160"/>
        <v>0</v>
      </c>
      <c r="AJ204" s="148">
        <f t="shared" si="160"/>
        <v>0</v>
      </c>
      <c r="AK204" s="148">
        <f t="shared" si="160"/>
        <v>0</v>
      </c>
      <c r="AL204" s="148">
        <f t="shared" si="160"/>
        <v>0</v>
      </c>
      <c r="AM204" s="148">
        <f t="shared" si="160"/>
        <v>0</v>
      </c>
      <c r="AN204" s="148">
        <f t="shared" si="160"/>
        <v>0</v>
      </c>
      <c r="AO204" s="148">
        <f t="shared" ref="AO204:BT204" si="161">+AO203+AN204</f>
        <v>0</v>
      </c>
      <c r="AP204" s="148">
        <f t="shared" si="161"/>
        <v>0</v>
      </c>
      <c r="AQ204" s="148">
        <f t="shared" si="161"/>
        <v>0</v>
      </c>
      <c r="AR204" s="148">
        <f t="shared" si="161"/>
        <v>0</v>
      </c>
      <c r="AS204" s="148">
        <f t="shared" si="161"/>
        <v>0</v>
      </c>
      <c r="AT204" s="148">
        <f t="shared" si="161"/>
        <v>0</v>
      </c>
      <c r="AU204" s="148">
        <f t="shared" si="161"/>
        <v>0</v>
      </c>
      <c r="AV204" s="148">
        <f t="shared" si="161"/>
        <v>0</v>
      </c>
      <c r="AW204" s="148">
        <f t="shared" si="161"/>
        <v>0</v>
      </c>
      <c r="AX204" s="148">
        <f t="shared" si="161"/>
        <v>0</v>
      </c>
      <c r="AY204" s="148">
        <f t="shared" si="161"/>
        <v>0</v>
      </c>
      <c r="AZ204" s="148">
        <f t="shared" si="161"/>
        <v>0</v>
      </c>
      <c r="BA204" s="148">
        <f t="shared" si="161"/>
        <v>0</v>
      </c>
      <c r="BB204" s="148">
        <f t="shared" si="161"/>
        <v>0</v>
      </c>
      <c r="BC204" s="148">
        <f t="shared" si="161"/>
        <v>0</v>
      </c>
      <c r="BD204" s="148">
        <f t="shared" si="161"/>
        <v>0</v>
      </c>
      <c r="BE204" s="148">
        <f t="shared" si="161"/>
        <v>0</v>
      </c>
      <c r="BF204" s="148">
        <f t="shared" si="161"/>
        <v>0</v>
      </c>
      <c r="BG204" s="148">
        <f t="shared" si="161"/>
        <v>0</v>
      </c>
      <c r="BH204" s="148">
        <f t="shared" si="161"/>
        <v>0</v>
      </c>
      <c r="BI204" s="148">
        <f t="shared" si="161"/>
        <v>0</v>
      </c>
      <c r="BJ204" s="148">
        <f t="shared" si="161"/>
        <v>0</v>
      </c>
      <c r="BK204" s="148">
        <f t="shared" si="161"/>
        <v>0</v>
      </c>
      <c r="BL204" s="148">
        <f t="shared" si="161"/>
        <v>0</v>
      </c>
      <c r="BM204" s="148">
        <f t="shared" si="161"/>
        <v>0</v>
      </c>
      <c r="BN204" s="148">
        <f t="shared" si="161"/>
        <v>0</v>
      </c>
      <c r="BO204" s="148">
        <f t="shared" si="161"/>
        <v>0</v>
      </c>
      <c r="BP204" s="148">
        <f t="shared" si="161"/>
        <v>0</v>
      </c>
      <c r="BQ204" s="148">
        <f t="shared" si="161"/>
        <v>0</v>
      </c>
      <c r="BR204" s="148">
        <f t="shared" si="161"/>
        <v>0</v>
      </c>
      <c r="BS204" s="148">
        <f t="shared" si="161"/>
        <v>0</v>
      </c>
      <c r="BT204" s="148">
        <f t="shared" si="161"/>
        <v>0</v>
      </c>
    </row>
    <row r="205" spans="1:72" ht="1.9" customHeight="1">
      <c r="A205" s="131"/>
      <c r="B205" s="154"/>
      <c r="C205" s="131"/>
      <c r="E205" s="149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</row>
    <row r="206" spans="1:72" ht="10.15" customHeight="1">
      <c r="A206" s="131">
        <v>41</v>
      </c>
      <c r="B206" s="155" t="s">
        <v>75</v>
      </c>
      <c r="C206" s="131"/>
      <c r="E206" s="149"/>
      <c r="F206" s="156" t="s">
        <v>34</v>
      </c>
      <c r="G206" s="148">
        <f>SUM(H206:GA206)</f>
        <v>0</v>
      </c>
      <c r="H206" s="157"/>
      <c r="I206" s="157"/>
      <c r="J206" s="157">
        <v>0</v>
      </c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>
        <v>0</v>
      </c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>
        <v>0</v>
      </c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</row>
    <row r="207" spans="1:72" ht="10.15" customHeight="1">
      <c r="A207" s="131"/>
      <c r="B207" s="154"/>
      <c r="C207" s="150"/>
      <c r="D207" s="151"/>
      <c r="E207" s="152"/>
      <c r="F207" s="142" t="s">
        <v>35</v>
      </c>
      <c r="G207" s="148">
        <f>SUM(H207:GA207)</f>
        <v>0</v>
      </c>
      <c r="H207" s="148">
        <f>IF(H$3&gt;=$C207,IF(H$3&lt;=$C207+$D207-1,VLOOKUP((H$3-$C207+1)/$D207,Profile!$B$2:$C$250,2)*($E207-$G206)-(IF(G$3&gt;=$C207,IF(G$3&lt;=$C207+$D207-1,VLOOKUP((G$3-$C207+1)/$D207,Profile!$B$2:$C$250,2)*($E207-$G206),0),0)),0),0)</f>
        <v>0</v>
      </c>
      <c r="I207" s="148">
        <f>IF(I$3&gt;=$C207,IF(I$3&lt;=$C207+$D207-1,VLOOKUP((I$3-$C207+1)/$D207,Profile!$B$2:$C$250,2)*($E207-$G206)-(IF(H$3&gt;=$C207,IF(H$3&lt;=$C207+$D207-1,VLOOKUP((H$3-$C207+1)/$D207,Profile!$B$2:$C$250,2)*($E207-$G206),0),0)),0),0)</f>
        <v>0</v>
      </c>
      <c r="J207" s="148">
        <f>IF(J$3&gt;=$C207,IF(J$3&lt;=$C207+$D207-1,VLOOKUP((J$3-$C207+1)/$D207,Profile!$B$2:$C$250,2)*($E207-$G206)-(IF(I$3&gt;=$C207,IF(I$3&lt;=$C207+$D207-1,VLOOKUP((I$3-$C207+1)/$D207,Profile!$B$2:$C$250,2)*($E207-$G206),0),0)),0),0)</f>
        <v>0</v>
      </c>
      <c r="K207" s="148">
        <f>IF(K$3&gt;=$C207,IF(K$3&lt;=$C207+$D207-1,VLOOKUP((K$3-$C207+1)/$D207,Profile!$B$2:$C$250,2)*($E207-$G206)-(IF(J$3&gt;=$C207,IF(J$3&lt;=$C207+$D207-1,VLOOKUP((J$3-$C207+1)/$D207,Profile!$B$2:$C$250,2)*($E207-$G206),0),0)),0),0)</f>
        <v>0</v>
      </c>
      <c r="L207" s="148">
        <f>IF(L$3&gt;=$C207,IF(L$3&lt;=$C207+$D207-1,VLOOKUP((L$3-$C207+1)/$D207,Profile!$B$2:$C$250,2)*($E207-$G206)-(IF(K$3&gt;=$C207,IF(K$3&lt;=$C207+$D207-1,VLOOKUP((K$3-$C207+1)/$D207,Profile!$B$2:$C$250,2)*($E207-$G206),0),0)),0),0)</f>
        <v>0</v>
      </c>
      <c r="M207" s="148">
        <f>IF(M$3&gt;=$C207,IF(M$3&lt;=$C207+$D207-1,VLOOKUP((M$3-$C207+1)/$D207,Profile!$B$2:$C$250,2)*($E207-$G206)-(IF(L$3&gt;=$C207,IF(L$3&lt;=$C207+$D207-1,VLOOKUP((L$3-$C207+1)/$D207,Profile!$B$2:$C$250,2)*($E207-$G206),0),0)),0),0)</f>
        <v>0</v>
      </c>
      <c r="N207" s="148">
        <f>IF(N$3&gt;=$C207,IF(N$3&lt;=$C207+$D207-1,VLOOKUP((N$3-$C207+1)/$D207,Profile!$B$2:$C$250,2)*($E207-$G206)-(IF(M$3&gt;=$C207,IF(M$3&lt;=$C207+$D207-1,VLOOKUP((M$3-$C207+1)/$D207,Profile!$B$2:$C$250,2)*($E207-$G206),0),0)),0),0)</f>
        <v>0</v>
      </c>
      <c r="O207" s="148">
        <f>IF(O$3&gt;=$C207,IF(O$3&lt;=$C207+$D207-1,VLOOKUP((O$3-$C207+1)/$D207,Profile!$B$2:$C$250,2)*($E207-$G206)-(IF(N$3&gt;=$C207,IF(N$3&lt;=$C207+$D207-1,VLOOKUP((N$3-$C207+1)/$D207,Profile!$B$2:$C$250,2)*($E207-$G206),0),0)),0),0)</f>
        <v>0</v>
      </c>
      <c r="P207" s="148">
        <f>IF(P$3&gt;=$C207,IF(P$3&lt;=$C207+$D207-1,VLOOKUP((P$3-$C207+1)/$D207,Profile!$B$2:$C$250,2)*($E207-$G206)-(IF(O$3&gt;=$C207,IF(O$3&lt;=$C207+$D207-1,VLOOKUP((O$3-$C207+1)/$D207,Profile!$B$2:$C$250,2)*($E207-$G206),0),0)),0),0)</f>
        <v>0</v>
      </c>
      <c r="Q207" s="148">
        <f>IF(Q$3&gt;=$C207,IF(Q$3&lt;=$C207+$D207-1,VLOOKUP((Q$3-$C207+1)/$D207,Profile!$B$2:$C$250,2)*($E207-$G206)-(IF(P$3&gt;=$C207,IF(P$3&lt;=$C207+$D207-1,VLOOKUP((P$3-$C207+1)/$D207,Profile!$B$2:$C$250,2)*($E207-$G206),0),0)),0),0)</f>
        <v>0</v>
      </c>
      <c r="R207" s="148">
        <f>IF(R$3&gt;=$C207,IF(R$3&lt;=$C207+$D207-1,VLOOKUP((R$3-$C207+1)/$D207,Profile!$B$2:$C$250,2)*($E207-$G206)-(IF(Q$3&gt;=$C207,IF(Q$3&lt;=$C207+$D207-1,VLOOKUP((Q$3-$C207+1)/$D207,Profile!$B$2:$C$250,2)*($E207-$G206),0),0)),0),0)</f>
        <v>0</v>
      </c>
      <c r="S207" s="148">
        <f>IF(S$3&gt;=$C207,IF(S$3&lt;=$C207+$D207-1,VLOOKUP((S$3-$C207+1)/$D207,Profile!$B$2:$C$250,2)*($E207-$G206)-(IF(R$3&gt;=$C207,IF(R$3&lt;=$C207+$D207-1,VLOOKUP((R$3-$C207+1)/$D207,Profile!$B$2:$C$250,2)*($E207-$G206),0),0)),0),0)</f>
        <v>0</v>
      </c>
      <c r="T207" s="148">
        <f>IF(T$3&gt;=$C207,IF(T$3&lt;=$C207+$D207-1,VLOOKUP((T$3-$C207+1)/$D207,Profile!$B$2:$C$250,2)*($E207-$G206)-(IF(S$3&gt;=$C207,IF(S$3&lt;=$C207+$D207-1,VLOOKUP((S$3-$C207+1)/$D207,Profile!$B$2:$C$250,2)*($E207-$G206),0),0)),0),0)</f>
        <v>0</v>
      </c>
      <c r="U207" s="148">
        <f>IF(U$3&gt;=$C207,IF(U$3&lt;=$C207+$D207-1,VLOOKUP((U$3-$C207+1)/$D207,Profile!$B$2:$C$250,2)*($E207-$G206)-(IF(T$3&gt;=$C207,IF(T$3&lt;=$C207+$D207-1,VLOOKUP((T$3-$C207+1)/$D207,Profile!$B$2:$C$250,2)*($E207-$G206),0),0)),0),0)</f>
        <v>0</v>
      </c>
      <c r="V207" s="148">
        <f>IF(V$3&gt;=$C207,IF(V$3&lt;=$C207+$D207-1,VLOOKUP((V$3-$C207+1)/$D207,Profile!$B$2:$C$250,2)*($E207-$G206)-(IF(U$3&gt;=$C207,IF(U$3&lt;=$C207+$D207-1,VLOOKUP((U$3-$C207+1)/$D207,Profile!$B$2:$C$250,2)*($E207-$G206),0),0)),0),0)</f>
        <v>0</v>
      </c>
      <c r="W207" s="148">
        <f>IF(W$3&gt;=$C207,IF(W$3&lt;=$C207+$D207-1,VLOOKUP((W$3-$C207+1)/$D207,Profile!$B$2:$C$250,2)*($E207-$G206)-(IF(V$3&gt;=$C207,IF(V$3&lt;=$C207+$D207-1,VLOOKUP((V$3-$C207+1)/$D207,Profile!$B$2:$C$250,2)*($E207-$G206),0),0)),0),0)</f>
        <v>0</v>
      </c>
      <c r="X207" s="148">
        <f>IF(X$3&gt;=$C207,IF(X$3&lt;=$C207+$D207-1,VLOOKUP((X$3-$C207+1)/$D207,Profile!$B$2:$C$250,2)*($E207-$G206)-(IF(W$3&gt;=$C207,IF(W$3&lt;=$C207+$D207-1,VLOOKUP((W$3-$C207+1)/$D207,Profile!$B$2:$C$250,2)*($E207-$G206),0),0)),0),0)</f>
        <v>0</v>
      </c>
      <c r="Y207" s="148">
        <f>IF(Y$3&gt;=$C207,IF(Y$3&lt;=$C207+$D207-1,VLOOKUP((Y$3-$C207+1)/$D207,Profile!$B$2:$C$250,2)*($E207-$G206)-(IF(X$3&gt;=$C207,IF(X$3&lt;=$C207+$D207-1,VLOOKUP((X$3-$C207+1)/$D207,Profile!$B$2:$C$250,2)*($E207-$G206),0),0)),0),0)</f>
        <v>0</v>
      </c>
      <c r="Z207" s="148">
        <f>IF(Z$3&gt;=$C207,IF(Z$3&lt;=$C207+$D207-1,VLOOKUP((Z$3-$C207+1)/$D207,Profile!$B$2:$C$250,2)*($E207-$G206)-(IF(Y$3&gt;=$C207,IF(Y$3&lt;=$C207+$D207-1,VLOOKUP((Y$3-$C207+1)/$D207,Profile!$B$2:$C$250,2)*($E207-$G206),0),0)),0),0)</f>
        <v>0</v>
      </c>
      <c r="AA207" s="148">
        <f>IF(AA$3&gt;=$C207,IF(AA$3&lt;=$C207+$D207-1,VLOOKUP((AA$3-$C207+1)/$D207,Profile!$B$2:$C$250,2)*($E207-$G206)-(IF(Z$3&gt;=$C207,IF(Z$3&lt;=$C207+$D207-1,VLOOKUP((Z$3-$C207+1)/$D207,Profile!$B$2:$C$250,2)*($E207-$G206),0),0)),0),0)</f>
        <v>0</v>
      </c>
      <c r="AB207" s="148">
        <f>IF(AB$3&gt;=$C207,IF(AB$3&lt;=$C207+$D207-1,VLOOKUP((AB$3-$C207+1)/$D207,Profile!$B$2:$C$250,2)*($E207-$G206)-(IF(AA$3&gt;=$C207,IF(AA$3&lt;=$C207+$D207-1,VLOOKUP((AA$3-$C207+1)/$D207,Profile!$B$2:$C$250,2)*($E207-$G206),0),0)),0),0)</f>
        <v>0</v>
      </c>
      <c r="AC207" s="148">
        <f>IF(AC$3&gt;=$C207,IF(AC$3&lt;=$C207+$D207-1,VLOOKUP((AC$3-$C207+1)/$D207,Profile!$B$2:$C$250,2)*($E207-$G206)-(IF(AB$3&gt;=$C207,IF(AB$3&lt;=$C207+$D207-1,VLOOKUP((AB$3-$C207+1)/$D207,Profile!$B$2:$C$250,2)*($E207-$G206),0),0)),0),0)</f>
        <v>0</v>
      </c>
      <c r="AD207" s="148">
        <f>IF(AD$3&gt;=$C207,IF(AD$3&lt;=$C207+$D207-1,VLOOKUP((AD$3-$C207+1)/$D207,Profile!$B$2:$C$250,2)*($E207-$G206)-(IF(AC$3&gt;=$C207,IF(AC$3&lt;=$C207+$D207-1,VLOOKUP((AC$3-$C207+1)/$D207,Profile!$B$2:$C$250,2)*($E207-$G206),0),0)),0),0)</f>
        <v>0</v>
      </c>
      <c r="AE207" s="148">
        <f>IF(AE$3&gt;=$C207,IF(AE$3&lt;=$C207+$D207-1,VLOOKUP((AE$3-$C207+1)/$D207,Profile!$B$2:$C$250,2)*($E207-$G206)-(IF(AD$3&gt;=$C207,IF(AD$3&lt;=$C207+$D207-1,VLOOKUP((AD$3-$C207+1)/$D207,Profile!$B$2:$C$250,2)*($E207-$G206),0),0)),0),0)</f>
        <v>0</v>
      </c>
      <c r="AF207" s="148">
        <f>IF(AF$3&gt;=$C207,IF(AF$3&lt;=$C207+$D207-1,VLOOKUP((AF$3-$C207+1)/$D207,Profile!$B$2:$C$250,2)*($E207-$G206)-(IF(AE$3&gt;=$C207,IF(AE$3&lt;=$C207+$D207-1,VLOOKUP((AE$3-$C207+1)/$D207,Profile!$B$2:$C$250,2)*($E207-$G206),0),0)),0),0)</f>
        <v>0</v>
      </c>
      <c r="AG207" s="148">
        <f>IF(AG$3&gt;=$C207,IF(AG$3&lt;=$C207+$D207-1,VLOOKUP((AG$3-$C207+1)/$D207,Profile!$B$2:$C$250,2)*($E207-$G206)-(IF(AF$3&gt;=$C207,IF(AF$3&lt;=$C207+$D207-1,VLOOKUP((AF$3-$C207+1)/$D207,Profile!$B$2:$C$250,2)*($E207-$G206),0),0)),0),0)</f>
        <v>0</v>
      </c>
      <c r="AH207" s="148">
        <f>IF(AH$3&gt;=$C207,IF(AH$3&lt;=$C207+$D207-1,VLOOKUP((AH$3-$C207+1)/$D207,Profile!$B$2:$C$250,2)*($E207-$G206)-(IF(AG$3&gt;=$C207,IF(AG$3&lt;=$C207+$D207-1,VLOOKUP((AG$3-$C207+1)/$D207,Profile!$B$2:$C$250,2)*($E207-$G206),0),0)),0),0)</f>
        <v>0</v>
      </c>
      <c r="AI207" s="148">
        <f>IF(AI$3&gt;=$C207,IF(AI$3&lt;=$C207+$D207-1,VLOOKUP((AI$3-$C207+1)/$D207,Profile!$B$2:$C$250,2)*($E207-$G206)-(IF(AH$3&gt;=$C207,IF(AH$3&lt;=$C207+$D207-1,VLOOKUP((AH$3-$C207+1)/$D207,Profile!$B$2:$C$250,2)*($E207-$G206),0),0)),0),0)</f>
        <v>0</v>
      </c>
      <c r="AJ207" s="148">
        <f>IF(AJ$3&gt;=$C207,IF(AJ$3&lt;=$C207+$D207-1,VLOOKUP((AJ$3-$C207+1)/$D207,Profile!$B$2:$C$250,2)*($E207-$G206)-(IF(AI$3&gt;=$C207,IF(AI$3&lt;=$C207+$D207-1,VLOOKUP((AI$3-$C207+1)/$D207,Profile!$B$2:$C$250,2)*($E207-$G206),0),0)),0),0)</f>
        <v>0</v>
      </c>
      <c r="AK207" s="148">
        <f>IF(AK$3&gt;=$C207,IF(AK$3&lt;=$C207+$D207-1,VLOOKUP((AK$3-$C207+1)/$D207,Profile!$B$2:$C$250,2)*($E207-$G206)-(IF(AJ$3&gt;=$C207,IF(AJ$3&lt;=$C207+$D207-1,VLOOKUP((AJ$3-$C207+1)/$D207,Profile!$B$2:$C$250,2)*($E207-$G206),0),0)),0),0)</f>
        <v>0</v>
      </c>
      <c r="AL207" s="148">
        <f>IF(AL$3&gt;=$C207,IF(AL$3&lt;=$C207+$D207-1,VLOOKUP((AL$3-$C207+1)/$D207,Profile!$B$2:$C$250,2)*($E207-$G206)-(IF(AK$3&gt;=$C207,IF(AK$3&lt;=$C207+$D207-1,VLOOKUP((AK$3-$C207+1)/$D207,Profile!$B$2:$C$250,2)*($E207-$G206),0),0)),0),0)</f>
        <v>0</v>
      </c>
      <c r="AM207" s="148">
        <f>IF(AM$3&gt;=$C207,IF(AM$3&lt;=$C207+$D207-1,VLOOKUP((AM$3-$C207+1)/$D207,Profile!$B$2:$C$250,2)*($E207-$G206)-(IF(AL$3&gt;=$C207,IF(AL$3&lt;=$C207+$D207-1,VLOOKUP((AL$3-$C207+1)/$D207,Profile!$B$2:$C$250,2)*($E207-$G206),0),0)),0),0)</f>
        <v>0</v>
      </c>
      <c r="AN207" s="148">
        <f>IF(AN$3&gt;=$C207,IF(AN$3&lt;=$C207+$D207-1,VLOOKUP((AN$3-$C207+1)/$D207,Profile!$B$2:$C$250,2)*($E207-$G206)-(IF(AM$3&gt;=$C207,IF(AM$3&lt;=$C207+$D207-1,VLOOKUP((AM$3-$C207+1)/$D207,Profile!$B$2:$C$250,2)*($E207-$G206),0),0)),0),0)</f>
        <v>0</v>
      </c>
      <c r="AO207" s="148">
        <f>IF(AO$3&gt;=$C207,IF(AO$3&lt;=$C207+$D207-1,VLOOKUP((AO$3-$C207+1)/$D207,Profile!$B$2:$C$250,2)*($E207-$G206)-(IF(AN$3&gt;=$C207,IF(AN$3&lt;=$C207+$D207-1,VLOOKUP((AN$3-$C207+1)/$D207,Profile!$B$2:$C$250,2)*($E207-$G206),0),0)),0),0)</f>
        <v>0</v>
      </c>
      <c r="AP207" s="148">
        <f>IF(AP$3&gt;=$C207,IF(AP$3&lt;=$C207+$D207-1,VLOOKUP((AP$3-$C207+1)/$D207,Profile!$B$2:$C$250,2)*($E207-$G206)-(IF(AO$3&gt;=$C207,IF(AO$3&lt;=$C207+$D207-1,VLOOKUP((AO$3-$C207+1)/$D207,Profile!$B$2:$C$250,2)*($E207-$G206),0),0)),0),0)</f>
        <v>0</v>
      </c>
      <c r="AQ207" s="148">
        <f>IF(AQ$3&gt;=$C207,IF(AQ$3&lt;=$C207+$D207-1,VLOOKUP((AQ$3-$C207+1)/$D207,Profile!$B$2:$C$250,2)*($E207-$G206)-(IF(AP$3&gt;=$C207,IF(AP$3&lt;=$C207+$D207-1,VLOOKUP((AP$3-$C207+1)/$D207,Profile!$B$2:$C$250,2)*($E207-$G206),0),0)),0),0)</f>
        <v>0</v>
      </c>
      <c r="AR207" s="148">
        <f>IF(AR$3&gt;=$C207,IF(AR$3&lt;=$C207+$D207-1,VLOOKUP((AR$3-$C207+1)/$D207,Profile!$B$2:$C$250,2)*($E207-$G206)-(IF(AQ$3&gt;=$C207,IF(AQ$3&lt;=$C207+$D207-1,VLOOKUP((AQ$3-$C207+1)/$D207,Profile!$B$2:$C$250,2)*($E207-$G206),0),0)),0),0)</f>
        <v>0</v>
      </c>
      <c r="AS207" s="148">
        <f>IF(AS$3&gt;=$C207,IF(AS$3&lt;=$C207+$D207-1,VLOOKUP((AS$3-$C207+1)/$D207,Profile!$B$2:$C$250,2)*($E207-$G206)-(IF(AR$3&gt;=$C207,IF(AR$3&lt;=$C207+$D207-1,VLOOKUP((AR$3-$C207+1)/$D207,Profile!$B$2:$C$250,2)*($E207-$G206),0),0)),0),0)</f>
        <v>0</v>
      </c>
      <c r="AT207" s="148">
        <f>IF(AT$3&gt;=$C207,IF(AT$3&lt;=$C207+$D207-1,VLOOKUP((AT$3-$C207+1)/$D207,Profile!$B$2:$C$250,2)*($E207-$G206)-(IF(AS$3&gt;=$C207,IF(AS$3&lt;=$C207+$D207-1,VLOOKUP((AS$3-$C207+1)/$D207,Profile!$B$2:$C$250,2)*($E207-$G206),0),0)),0),0)</f>
        <v>0</v>
      </c>
      <c r="AU207" s="148">
        <f>IF(AU$3&gt;=$C207,IF(AU$3&lt;=$C207+$D207-1,VLOOKUP((AU$3-$C207+1)/$D207,Profile!$B$2:$C$250,2)*($E207-$G206)-(IF(AT$3&gt;=$C207,IF(AT$3&lt;=$C207+$D207-1,VLOOKUP((AT$3-$C207+1)/$D207,Profile!$B$2:$C$250,2)*($E207-$G206),0),0)),0),0)</f>
        <v>0</v>
      </c>
      <c r="AV207" s="148">
        <f>IF(AV$3&gt;=$C207,IF(AV$3&lt;=$C207+$D207-1,VLOOKUP((AV$3-$C207+1)/$D207,Profile!$B$2:$C$250,2)*($E207-$G206)-(IF(AU$3&gt;=$C207,IF(AU$3&lt;=$C207+$D207-1,VLOOKUP((AU$3-$C207+1)/$D207,Profile!$B$2:$C$250,2)*($E207-$G206),0),0)),0),0)</f>
        <v>0</v>
      </c>
      <c r="AW207" s="148">
        <f>IF(AW$3&gt;=$C207,IF(AW$3&lt;=$C207+$D207-1,VLOOKUP((AW$3-$C207+1)/$D207,Profile!$B$2:$C$250,2)*($E207-$G206)-(IF(AV$3&gt;=$C207,IF(AV$3&lt;=$C207+$D207-1,VLOOKUP((AV$3-$C207+1)/$D207,Profile!$B$2:$C$250,2)*($E207-$G206),0),0)),0),0)</f>
        <v>0</v>
      </c>
      <c r="AX207" s="148">
        <f>IF(AX$3&gt;=$C207,IF(AX$3&lt;=$C207+$D207-1,VLOOKUP((AX$3-$C207+1)/$D207,Profile!$B$2:$C$250,2)*($E207-$G206)-(IF(AW$3&gt;=$C207,IF(AW$3&lt;=$C207+$D207-1,VLOOKUP((AW$3-$C207+1)/$D207,Profile!$B$2:$C$250,2)*($E207-$G206),0),0)),0),0)</f>
        <v>0</v>
      </c>
      <c r="AY207" s="148">
        <f>IF(AY$3&gt;=$C207,IF(AY$3&lt;=$C207+$D207-1,VLOOKUP((AY$3-$C207+1)/$D207,Profile!$B$2:$C$250,2)*($E207-$G206)-(IF(AX$3&gt;=$C207,IF(AX$3&lt;=$C207+$D207-1,VLOOKUP((AX$3-$C207+1)/$D207,Profile!$B$2:$C$250,2)*($E207-$G206),0),0)),0),0)</f>
        <v>0</v>
      </c>
      <c r="AZ207" s="148">
        <f>IF(AZ$3&gt;=$C207,IF(AZ$3&lt;=$C207+$D207-1,VLOOKUP((AZ$3-$C207+1)/$D207,Profile!$B$2:$C$250,2)*($E207-$G206)-(IF(AY$3&gt;=$C207,IF(AY$3&lt;=$C207+$D207-1,VLOOKUP((AY$3-$C207+1)/$D207,Profile!$B$2:$C$250,2)*($E207-$G206),0),0)),0),0)</f>
        <v>0</v>
      </c>
      <c r="BA207" s="148">
        <f>IF(BA$3&gt;=$C207,IF(BA$3&lt;=$C207+$D207-1,VLOOKUP((BA$3-$C207+1)/$D207,Profile!$B$2:$C$250,2)*($E207-$G206)-(IF(AZ$3&gt;=$C207,IF(AZ$3&lt;=$C207+$D207-1,VLOOKUP((AZ$3-$C207+1)/$D207,Profile!$B$2:$C$250,2)*($E207-$G206),0),0)),0),0)</f>
        <v>0</v>
      </c>
      <c r="BB207" s="148">
        <f>IF(BB$3&gt;=$C207,IF(BB$3&lt;=$C207+$D207-1,VLOOKUP((BB$3-$C207+1)/$D207,Profile!$B$2:$C$250,2)*($E207-$G206)-(IF(BA$3&gt;=$C207,IF(BA$3&lt;=$C207+$D207-1,VLOOKUP((BA$3-$C207+1)/$D207,Profile!$B$2:$C$250,2)*($E207-$G206),0),0)),0),0)</f>
        <v>0</v>
      </c>
      <c r="BC207" s="148">
        <f>IF(BC$3&gt;=$C207,IF(BC$3&lt;=$C207+$D207-1,VLOOKUP((BC$3-$C207+1)/$D207,Profile!$B$2:$C$250,2)*($E207-$G206)-(IF(BB$3&gt;=$C207,IF(BB$3&lt;=$C207+$D207-1,VLOOKUP((BB$3-$C207+1)/$D207,Profile!$B$2:$C$250,2)*($E207-$G206),0),0)),0),0)</f>
        <v>0</v>
      </c>
      <c r="BD207" s="148">
        <f>IF(BD$3&gt;=$C207,IF(BD$3&lt;=$C207+$D207-1,VLOOKUP((BD$3-$C207+1)/$D207,Profile!$B$2:$C$250,2)*($E207-$G206)-(IF(BC$3&gt;=$C207,IF(BC$3&lt;=$C207+$D207-1,VLOOKUP((BC$3-$C207+1)/$D207,Profile!$B$2:$C$250,2)*($E207-$G206),0),0)),0),0)</f>
        <v>0</v>
      </c>
      <c r="BE207" s="148">
        <f>IF(BE$3&gt;=$C207,IF(BE$3&lt;=$C207+$D207-1,VLOOKUP((BE$3-$C207+1)/$D207,Profile!$B$2:$C$250,2)*($E207-$G206)-(IF(BD$3&gt;=$C207,IF(BD$3&lt;=$C207+$D207-1,VLOOKUP((BD$3-$C207+1)/$D207,Profile!$B$2:$C$250,2)*($E207-$G206),0),0)),0),0)</f>
        <v>0</v>
      </c>
      <c r="BF207" s="148">
        <f>IF(BF$3&gt;=$C207,IF(BF$3&lt;=$C207+$D207-1,VLOOKUP((BF$3-$C207+1)/$D207,Profile!$B$2:$C$250,2)*($E207-$G206)-(IF(BE$3&gt;=$C207,IF(BE$3&lt;=$C207+$D207-1,VLOOKUP((BE$3-$C207+1)/$D207,Profile!$B$2:$C$250,2)*($E207-$G206),0),0)),0),0)</f>
        <v>0</v>
      </c>
      <c r="BG207" s="148">
        <f>IF(BG$3&gt;=$C207,IF(BG$3&lt;=$C207+$D207-1,VLOOKUP((BG$3-$C207+1)/$D207,Profile!$B$2:$C$250,2)*($E207-$G206)-(IF(BF$3&gt;=$C207,IF(BF$3&lt;=$C207+$D207-1,VLOOKUP((BF$3-$C207+1)/$D207,Profile!$B$2:$C$250,2)*($E207-$G206),0),0)),0),0)</f>
        <v>0</v>
      </c>
      <c r="BH207" s="148">
        <f>IF(BH$3&gt;=$C207,IF(BH$3&lt;=$C207+$D207-1,VLOOKUP((BH$3-$C207+1)/$D207,Profile!$B$2:$C$250,2)*($E207-$G206)-(IF(BG$3&gt;=$C207,IF(BG$3&lt;=$C207+$D207-1,VLOOKUP((BG$3-$C207+1)/$D207,Profile!$B$2:$C$250,2)*($E207-$G206),0),0)),0),0)</f>
        <v>0</v>
      </c>
      <c r="BI207" s="148">
        <f>IF(BI$3&gt;=$C207,IF(BI$3&lt;=$C207+$D207-1,VLOOKUP((BI$3-$C207+1)/$D207,Profile!$B$2:$C$250,2)*($E207-$G206)-(IF(BH$3&gt;=$C207,IF(BH$3&lt;=$C207+$D207-1,VLOOKUP((BH$3-$C207+1)/$D207,Profile!$B$2:$C$250,2)*($E207-$G206),0),0)),0),0)</f>
        <v>0</v>
      </c>
      <c r="BJ207" s="148">
        <f>IF(BJ$3&gt;=$C207,IF(BJ$3&lt;=$C207+$D207-1,VLOOKUP((BJ$3-$C207+1)/$D207,Profile!$B$2:$C$250,2)*($E207-$G206)-(IF(BI$3&gt;=$C207,IF(BI$3&lt;=$C207+$D207-1,VLOOKUP((BI$3-$C207+1)/$D207,Profile!$B$2:$C$250,2)*($E207-$G206),0),0)),0),0)</f>
        <v>0</v>
      </c>
      <c r="BK207" s="148">
        <f>IF(BK$3&gt;=$C207,IF(BK$3&lt;=$C207+$D207-1,VLOOKUP((BK$3-$C207+1)/$D207,Profile!$B$2:$C$250,2)*($E207-$G206)-(IF(BJ$3&gt;=$C207,IF(BJ$3&lt;=$C207+$D207-1,VLOOKUP((BJ$3-$C207+1)/$D207,Profile!$B$2:$C$250,2)*($E207-$G206),0),0)),0),0)</f>
        <v>0</v>
      </c>
      <c r="BL207" s="148">
        <f>IF(BL$3&gt;=$C207,IF(BL$3&lt;=$C207+$D207-1,VLOOKUP((BL$3-$C207+1)/$D207,Profile!$B$2:$C$250,2)*($E207-$G206)-(IF(BK$3&gt;=$C207,IF(BK$3&lt;=$C207+$D207-1,VLOOKUP((BK$3-$C207+1)/$D207,Profile!$B$2:$C$250,2)*($E207-$G206),0),0)),0),0)</f>
        <v>0</v>
      </c>
      <c r="BM207" s="148">
        <f>IF(BM$3&gt;=$C207,IF(BM$3&lt;=$C207+$D207-1,VLOOKUP((BM$3-$C207+1)/$D207,Profile!$B$2:$C$250,2)*($E207-$G206)-(IF(BL$3&gt;=$C207,IF(BL$3&lt;=$C207+$D207-1,VLOOKUP((BL$3-$C207+1)/$D207,Profile!$B$2:$C$250,2)*($E207-$G206),0),0)),0),0)</f>
        <v>0</v>
      </c>
      <c r="BN207" s="148">
        <f>IF(BN$3&gt;=$C207,IF(BN$3&lt;=$C207+$D207-1,VLOOKUP((BN$3-$C207+1)/$D207,Profile!$B$2:$C$250,2)*($E207-$G206)-(IF(BM$3&gt;=$C207,IF(BM$3&lt;=$C207+$D207-1,VLOOKUP((BM$3-$C207+1)/$D207,Profile!$B$2:$C$250,2)*($E207-$G206),0),0)),0),0)</f>
        <v>0</v>
      </c>
      <c r="BO207" s="148">
        <f>IF(BO$3&gt;=$C207,IF(BO$3&lt;=$C207+$D207-1,VLOOKUP((BO$3-$C207+1)/$D207,Profile!$B$2:$C$250,2)*($E207-$G206)-(IF(BN$3&gt;=$C207,IF(BN$3&lt;=$C207+$D207-1,VLOOKUP((BN$3-$C207+1)/$D207,Profile!$B$2:$C$250,2)*($E207-$G206),0),0)),0),0)</f>
        <v>0</v>
      </c>
      <c r="BP207" s="148">
        <f>IF(BP$3&gt;=$C207,IF(BP$3&lt;=$C207+$D207-1,VLOOKUP((BP$3-$C207+1)/$D207,Profile!$B$2:$C$250,2)*($E207-$G206)-(IF(BO$3&gt;=$C207,IF(BO$3&lt;=$C207+$D207-1,VLOOKUP((BO$3-$C207+1)/$D207,Profile!$B$2:$C$250,2)*($E207-$G206),0),0)),0),0)</f>
        <v>0</v>
      </c>
      <c r="BQ207" s="148">
        <f>IF(BQ$3&gt;=$C207,IF(BQ$3&lt;=$C207+$D207-1,VLOOKUP((BQ$3-$C207+1)/$D207,Profile!$B$2:$C$250,2)*($E207-$G206)-(IF(BP$3&gt;=$C207,IF(BP$3&lt;=$C207+$D207-1,VLOOKUP((BP$3-$C207+1)/$D207,Profile!$B$2:$C$250,2)*($E207-$G206),0),0)),0),0)</f>
        <v>0</v>
      </c>
      <c r="BR207" s="148">
        <f>IF(BR$3&gt;=$C207,IF(BR$3&lt;=$C207+$D207-1,VLOOKUP((BR$3-$C207+1)/$D207,Profile!$B$2:$C$250,2)*($E207-$G206)-(IF(BQ$3&gt;=$C207,IF(BQ$3&lt;=$C207+$D207-1,VLOOKUP((BQ$3-$C207+1)/$D207,Profile!$B$2:$C$250,2)*($E207-$G206),0),0)),0),0)</f>
        <v>0</v>
      </c>
      <c r="BS207" s="148">
        <f>IF(BS$3&gt;=$C207,IF(BS$3&lt;=$C207+$D207-1,VLOOKUP((BS$3-$C207+1)/$D207,Profile!$B$2:$C$250,2)*($E207-$G206)-(IF(BR$3&gt;=$C207,IF(BR$3&lt;=$C207+$D207-1,VLOOKUP((BR$3-$C207+1)/$D207,Profile!$B$2:$C$250,2)*($E207-$G206),0),0)),0),0)</f>
        <v>0</v>
      </c>
      <c r="BT207" s="148">
        <f>IF(BT$3&gt;=$C207,IF(BT$3&lt;=$C207+$D207-1,VLOOKUP((BT$3-$C207+1)/$D207,Profile!$B$2:$C$250,2)*($E207-$G206)-(IF(BS$3&gt;=$C207,IF(BS$3&lt;=$C207+$D207-1,VLOOKUP((BS$3-$C207+1)/$D207,Profile!$B$2:$C$250,2)*($E207-$G206),0),0)),0),0)</f>
        <v>0</v>
      </c>
    </row>
    <row r="208" spans="1:72" ht="10.15" customHeight="1">
      <c r="A208" s="131"/>
      <c r="B208" s="154"/>
      <c r="C208" s="131"/>
      <c r="D208" s="153"/>
      <c r="E208" s="149"/>
      <c r="F208" s="142" t="s">
        <v>31</v>
      </c>
      <c r="G208" s="148">
        <f>SUM(H208:GA208)</f>
        <v>0</v>
      </c>
      <c r="H208" s="148">
        <f t="shared" ref="H208:AM208" si="162">+H206+H207</f>
        <v>0</v>
      </c>
      <c r="I208" s="148">
        <f t="shared" si="162"/>
        <v>0</v>
      </c>
      <c r="J208" s="148">
        <f t="shared" si="162"/>
        <v>0</v>
      </c>
      <c r="K208" s="148">
        <f t="shared" si="162"/>
        <v>0</v>
      </c>
      <c r="L208" s="148">
        <f t="shared" si="162"/>
        <v>0</v>
      </c>
      <c r="M208" s="148">
        <f t="shared" si="162"/>
        <v>0</v>
      </c>
      <c r="N208" s="148">
        <f t="shared" si="162"/>
        <v>0</v>
      </c>
      <c r="O208" s="148">
        <f t="shared" si="162"/>
        <v>0</v>
      </c>
      <c r="P208" s="148">
        <f t="shared" si="162"/>
        <v>0</v>
      </c>
      <c r="Q208" s="148">
        <f t="shared" si="162"/>
        <v>0</v>
      </c>
      <c r="R208" s="148">
        <f t="shared" si="162"/>
        <v>0</v>
      </c>
      <c r="S208" s="148">
        <f t="shared" si="162"/>
        <v>0</v>
      </c>
      <c r="T208" s="148">
        <f t="shared" si="162"/>
        <v>0</v>
      </c>
      <c r="U208" s="148">
        <f t="shared" si="162"/>
        <v>0</v>
      </c>
      <c r="V208" s="148">
        <f t="shared" si="162"/>
        <v>0</v>
      </c>
      <c r="W208" s="148">
        <f t="shared" si="162"/>
        <v>0</v>
      </c>
      <c r="X208" s="148">
        <f t="shared" si="162"/>
        <v>0</v>
      </c>
      <c r="Y208" s="148">
        <f t="shared" si="162"/>
        <v>0</v>
      </c>
      <c r="Z208" s="148">
        <f t="shared" si="162"/>
        <v>0</v>
      </c>
      <c r="AA208" s="148">
        <f t="shared" si="162"/>
        <v>0</v>
      </c>
      <c r="AB208" s="148">
        <f t="shared" si="162"/>
        <v>0</v>
      </c>
      <c r="AC208" s="148">
        <f t="shared" si="162"/>
        <v>0</v>
      </c>
      <c r="AD208" s="148">
        <f t="shared" si="162"/>
        <v>0</v>
      </c>
      <c r="AE208" s="148">
        <f t="shared" si="162"/>
        <v>0</v>
      </c>
      <c r="AF208" s="148">
        <f t="shared" si="162"/>
        <v>0</v>
      </c>
      <c r="AG208" s="148">
        <f t="shared" si="162"/>
        <v>0</v>
      </c>
      <c r="AH208" s="148">
        <f t="shared" si="162"/>
        <v>0</v>
      </c>
      <c r="AI208" s="148">
        <f t="shared" si="162"/>
        <v>0</v>
      </c>
      <c r="AJ208" s="148">
        <f t="shared" si="162"/>
        <v>0</v>
      </c>
      <c r="AK208" s="148">
        <f t="shared" si="162"/>
        <v>0</v>
      </c>
      <c r="AL208" s="148">
        <f t="shared" si="162"/>
        <v>0</v>
      </c>
      <c r="AM208" s="148">
        <f t="shared" si="162"/>
        <v>0</v>
      </c>
      <c r="AN208" s="148">
        <f t="shared" ref="AN208:BS208" si="163">+AN206+AN207</f>
        <v>0</v>
      </c>
      <c r="AO208" s="148">
        <f t="shared" si="163"/>
        <v>0</v>
      </c>
      <c r="AP208" s="148">
        <f t="shared" si="163"/>
        <v>0</v>
      </c>
      <c r="AQ208" s="148">
        <f t="shared" si="163"/>
        <v>0</v>
      </c>
      <c r="AR208" s="148">
        <f t="shared" si="163"/>
        <v>0</v>
      </c>
      <c r="AS208" s="148">
        <f t="shared" si="163"/>
        <v>0</v>
      </c>
      <c r="AT208" s="148">
        <f t="shared" si="163"/>
        <v>0</v>
      </c>
      <c r="AU208" s="148">
        <f t="shared" si="163"/>
        <v>0</v>
      </c>
      <c r="AV208" s="148">
        <f t="shared" si="163"/>
        <v>0</v>
      </c>
      <c r="AW208" s="148">
        <f t="shared" si="163"/>
        <v>0</v>
      </c>
      <c r="AX208" s="148">
        <f t="shared" si="163"/>
        <v>0</v>
      </c>
      <c r="AY208" s="148">
        <f t="shared" si="163"/>
        <v>0</v>
      </c>
      <c r="AZ208" s="148">
        <f t="shared" si="163"/>
        <v>0</v>
      </c>
      <c r="BA208" s="148">
        <f t="shared" si="163"/>
        <v>0</v>
      </c>
      <c r="BB208" s="148">
        <f t="shared" si="163"/>
        <v>0</v>
      </c>
      <c r="BC208" s="148">
        <f t="shared" si="163"/>
        <v>0</v>
      </c>
      <c r="BD208" s="148">
        <f t="shared" si="163"/>
        <v>0</v>
      </c>
      <c r="BE208" s="148">
        <f t="shared" si="163"/>
        <v>0</v>
      </c>
      <c r="BF208" s="148">
        <f t="shared" si="163"/>
        <v>0</v>
      </c>
      <c r="BG208" s="148">
        <f t="shared" si="163"/>
        <v>0</v>
      </c>
      <c r="BH208" s="148">
        <f t="shared" si="163"/>
        <v>0</v>
      </c>
      <c r="BI208" s="148">
        <f t="shared" si="163"/>
        <v>0</v>
      </c>
      <c r="BJ208" s="148">
        <f t="shared" si="163"/>
        <v>0</v>
      </c>
      <c r="BK208" s="148">
        <f t="shared" si="163"/>
        <v>0</v>
      </c>
      <c r="BL208" s="148">
        <f t="shared" si="163"/>
        <v>0</v>
      </c>
      <c r="BM208" s="148">
        <f t="shared" si="163"/>
        <v>0</v>
      </c>
      <c r="BN208" s="148">
        <f t="shared" si="163"/>
        <v>0</v>
      </c>
      <c r="BO208" s="148">
        <f t="shared" si="163"/>
        <v>0</v>
      </c>
      <c r="BP208" s="148">
        <f t="shared" si="163"/>
        <v>0</v>
      </c>
      <c r="BQ208" s="148">
        <f t="shared" si="163"/>
        <v>0</v>
      </c>
      <c r="BR208" s="148">
        <f t="shared" si="163"/>
        <v>0</v>
      </c>
      <c r="BS208" s="148">
        <f t="shared" si="163"/>
        <v>0</v>
      </c>
      <c r="BT208" s="148">
        <f>+BT206+BT207</f>
        <v>0</v>
      </c>
    </row>
    <row r="209" spans="1:72" ht="10.15" customHeight="1">
      <c r="A209" s="131"/>
      <c r="B209" s="154"/>
      <c r="C209" s="131"/>
      <c r="D209" s="149"/>
      <c r="F209" s="142" t="s">
        <v>36</v>
      </c>
      <c r="G209" s="148"/>
      <c r="H209" s="148">
        <f>+H208</f>
        <v>0</v>
      </c>
      <c r="I209" s="148">
        <f t="shared" ref="I209:AN209" si="164">+I208+H209</f>
        <v>0</v>
      </c>
      <c r="J209" s="148">
        <f t="shared" si="164"/>
        <v>0</v>
      </c>
      <c r="K209" s="148">
        <f t="shared" si="164"/>
        <v>0</v>
      </c>
      <c r="L209" s="148">
        <f t="shared" si="164"/>
        <v>0</v>
      </c>
      <c r="M209" s="148">
        <f t="shared" si="164"/>
        <v>0</v>
      </c>
      <c r="N209" s="148">
        <f t="shared" si="164"/>
        <v>0</v>
      </c>
      <c r="O209" s="148">
        <f t="shared" si="164"/>
        <v>0</v>
      </c>
      <c r="P209" s="148">
        <f t="shared" si="164"/>
        <v>0</v>
      </c>
      <c r="Q209" s="148">
        <f t="shared" si="164"/>
        <v>0</v>
      </c>
      <c r="R209" s="148">
        <f t="shared" si="164"/>
        <v>0</v>
      </c>
      <c r="S209" s="148">
        <f t="shared" si="164"/>
        <v>0</v>
      </c>
      <c r="T209" s="148">
        <f t="shared" si="164"/>
        <v>0</v>
      </c>
      <c r="U209" s="148">
        <f t="shared" si="164"/>
        <v>0</v>
      </c>
      <c r="V209" s="148">
        <f t="shared" si="164"/>
        <v>0</v>
      </c>
      <c r="W209" s="148">
        <f t="shared" si="164"/>
        <v>0</v>
      </c>
      <c r="X209" s="148">
        <f t="shared" si="164"/>
        <v>0</v>
      </c>
      <c r="Y209" s="148">
        <f t="shared" si="164"/>
        <v>0</v>
      </c>
      <c r="Z209" s="148">
        <f t="shared" si="164"/>
        <v>0</v>
      </c>
      <c r="AA209" s="148">
        <f t="shared" si="164"/>
        <v>0</v>
      </c>
      <c r="AB209" s="148">
        <f t="shared" si="164"/>
        <v>0</v>
      </c>
      <c r="AC209" s="148">
        <f t="shared" si="164"/>
        <v>0</v>
      </c>
      <c r="AD209" s="148">
        <f t="shared" si="164"/>
        <v>0</v>
      </c>
      <c r="AE209" s="148">
        <f t="shared" si="164"/>
        <v>0</v>
      </c>
      <c r="AF209" s="148">
        <f t="shared" si="164"/>
        <v>0</v>
      </c>
      <c r="AG209" s="148">
        <f t="shared" si="164"/>
        <v>0</v>
      </c>
      <c r="AH209" s="148">
        <f t="shared" si="164"/>
        <v>0</v>
      </c>
      <c r="AI209" s="148">
        <f t="shared" si="164"/>
        <v>0</v>
      </c>
      <c r="AJ209" s="148">
        <f t="shared" si="164"/>
        <v>0</v>
      </c>
      <c r="AK209" s="148">
        <f t="shared" si="164"/>
        <v>0</v>
      </c>
      <c r="AL209" s="148">
        <f t="shared" si="164"/>
        <v>0</v>
      </c>
      <c r="AM209" s="148">
        <f t="shared" si="164"/>
        <v>0</v>
      </c>
      <c r="AN209" s="148">
        <f t="shared" si="164"/>
        <v>0</v>
      </c>
      <c r="AO209" s="148">
        <f t="shared" ref="AO209:BT209" si="165">+AO208+AN209</f>
        <v>0</v>
      </c>
      <c r="AP209" s="148">
        <f t="shared" si="165"/>
        <v>0</v>
      </c>
      <c r="AQ209" s="148">
        <f t="shared" si="165"/>
        <v>0</v>
      </c>
      <c r="AR209" s="148">
        <f t="shared" si="165"/>
        <v>0</v>
      </c>
      <c r="AS209" s="148">
        <f t="shared" si="165"/>
        <v>0</v>
      </c>
      <c r="AT209" s="148">
        <f t="shared" si="165"/>
        <v>0</v>
      </c>
      <c r="AU209" s="148">
        <f t="shared" si="165"/>
        <v>0</v>
      </c>
      <c r="AV209" s="148">
        <f t="shared" si="165"/>
        <v>0</v>
      </c>
      <c r="AW209" s="148">
        <f t="shared" si="165"/>
        <v>0</v>
      </c>
      <c r="AX209" s="148">
        <f t="shared" si="165"/>
        <v>0</v>
      </c>
      <c r="AY209" s="148">
        <f t="shared" si="165"/>
        <v>0</v>
      </c>
      <c r="AZ209" s="148">
        <f t="shared" si="165"/>
        <v>0</v>
      </c>
      <c r="BA209" s="148">
        <f t="shared" si="165"/>
        <v>0</v>
      </c>
      <c r="BB209" s="148">
        <f t="shared" si="165"/>
        <v>0</v>
      </c>
      <c r="BC209" s="148">
        <f t="shared" si="165"/>
        <v>0</v>
      </c>
      <c r="BD209" s="148">
        <f t="shared" si="165"/>
        <v>0</v>
      </c>
      <c r="BE209" s="148">
        <f t="shared" si="165"/>
        <v>0</v>
      </c>
      <c r="BF209" s="148">
        <f t="shared" si="165"/>
        <v>0</v>
      </c>
      <c r="BG209" s="148">
        <f t="shared" si="165"/>
        <v>0</v>
      </c>
      <c r="BH209" s="148">
        <f t="shared" si="165"/>
        <v>0</v>
      </c>
      <c r="BI209" s="148">
        <f t="shared" si="165"/>
        <v>0</v>
      </c>
      <c r="BJ209" s="148">
        <f t="shared" si="165"/>
        <v>0</v>
      </c>
      <c r="BK209" s="148">
        <f t="shared" si="165"/>
        <v>0</v>
      </c>
      <c r="BL209" s="148">
        <f t="shared" si="165"/>
        <v>0</v>
      </c>
      <c r="BM209" s="148">
        <f t="shared" si="165"/>
        <v>0</v>
      </c>
      <c r="BN209" s="148">
        <f t="shared" si="165"/>
        <v>0</v>
      </c>
      <c r="BO209" s="148">
        <f t="shared" si="165"/>
        <v>0</v>
      </c>
      <c r="BP209" s="148">
        <f t="shared" si="165"/>
        <v>0</v>
      </c>
      <c r="BQ209" s="148">
        <f t="shared" si="165"/>
        <v>0</v>
      </c>
      <c r="BR209" s="148">
        <f t="shared" si="165"/>
        <v>0</v>
      </c>
      <c r="BS209" s="148">
        <f t="shared" si="165"/>
        <v>0</v>
      </c>
      <c r="BT209" s="148">
        <f t="shared" si="165"/>
        <v>0</v>
      </c>
    </row>
    <row r="210" spans="1:72" ht="1.9" customHeight="1">
      <c r="A210" s="131"/>
      <c r="B210" s="154"/>
      <c r="C210" s="131"/>
      <c r="E210" s="149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</row>
    <row r="211" spans="1:72" ht="10.15" customHeight="1">
      <c r="A211" s="131">
        <v>42</v>
      </c>
      <c r="B211" s="155" t="s">
        <v>76</v>
      </c>
      <c r="C211" s="131"/>
      <c r="E211" s="149"/>
      <c r="F211" s="156" t="s">
        <v>34</v>
      </c>
      <c r="G211" s="148">
        <f>SUM(H211:GA211)</f>
        <v>0</v>
      </c>
      <c r="H211" s="157"/>
      <c r="I211" s="157"/>
      <c r="J211" s="157"/>
      <c r="K211" s="157"/>
      <c r="L211" s="157">
        <v>0</v>
      </c>
      <c r="M211" s="157"/>
      <c r="N211" s="157">
        <v>0</v>
      </c>
      <c r="O211" s="157"/>
      <c r="P211" s="157"/>
      <c r="Q211" s="157"/>
      <c r="R211" s="157"/>
      <c r="S211" s="157"/>
      <c r="T211" s="157"/>
      <c r="U211" s="157"/>
      <c r="V211" s="157"/>
      <c r="W211" s="157">
        <v>0</v>
      </c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>
        <v>0</v>
      </c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</row>
    <row r="212" spans="1:72" ht="10.15" customHeight="1">
      <c r="A212" s="131"/>
      <c r="B212" s="154"/>
      <c r="C212" s="150"/>
      <c r="D212" s="151"/>
      <c r="E212" s="152"/>
      <c r="F212" s="142" t="s">
        <v>35</v>
      </c>
      <c r="G212" s="148">
        <f>SUM(H212:GA212)</f>
        <v>0</v>
      </c>
      <c r="H212" s="148">
        <f>IF(H$3&gt;=$C212,IF(H$3&lt;=$C212+$D212-1,VLOOKUP((H$3-$C212+1)/$D212,Profile!$B$2:$C$250,2)*($E212-$G211)-(IF(G$3&gt;=$C212,IF(G$3&lt;=$C212+$D212-1,VLOOKUP((G$3-$C212+1)/$D212,Profile!$B$2:$C$250,2)*($E212-$G211),0),0)),0),0)</f>
        <v>0</v>
      </c>
      <c r="I212" s="148">
        <f>IF(I$3&gt;=$C212,IF(I$3&lt;=$C212+$D212-1,VLOOKUP((I$3-$C212+1)/$D212,Profile!$B$2:$C$250,2)*($E212-$G211)-(IF(H$3&gt;=$C212,IF(H$3&lt;=$C212+$D212-1,VLOOKUP((H$3-$C212+1)/$D212,Profile!$B$2:$C$250,2)*($E212-$G211),0),0)),0),0)</f>
        <v>0</v>
      </c>
      <c r="J212" s="148">
        <f>IF(J$3&gt;=$C212,IF(J$3&lt;=$C212+$D212-1,VLOOKUP((J$3-$C212+1)/$D212,Profile!$B$2:$C$250,2)*($E212-$G211)-(IF(I$3&gt;=$C212,IF(I$3&lt;=$C212+$D212-1,VLOOKUP((I$3-$C212+1)/$D212,Profile!$B$2:$C$250,2)*($E212-$G211),0),0)),0),0)</f>
        <v>0</v>
      </c>
      <c r="K212" s="148">
        <f>IF(K$3&gt;=$C212,IF(K$3&lt;=$C212+$D212-1,VLOOKUP((K$3-$C212+1)/$D212,Profile!$B$2:$C$250,2)*($E212-$G211)-(IF(J$3&gt;=$C212,IF(J$3&lt;=$C212+$D212-1,VLOOKUP((J$3-$C212+1)/$D212,Profile!$B$2:$C$250,2)*($E212-$G211),0),0)),0),0)</f>
        <v>0</v>
      </c>
      <c r="L212" s="148">
        <f>IF(L$3&gt;=$C212,IF(L$3&lt;=$C212+$D212-1,VLOOKUP((L$3-$C212+1)/$D212,Profile!$B$2:$C$250,2)*($E212-$G211)-(IF(K$3&gt;=$C212,IF(K$3&lt;=$C212+$D212-1,VLOOKUP((K$3-$C212+1)/$D212,Profile!$B$2:$C$250,2)*($E212-$G211),0),0)),0),0)</f>
        <v>0</v>
      </c>
      <c r="M212" s="148">
        <f>IF(M$3&gt;=$C212,IF(M$3&lt;=$C212+$D212-1,VLOOKUP((M$3-$C212+1)/$D212,Profile!$B$2:$C$250,2)*($E212-$G211)-(IF(L$3&gt;=$C212,IF(L$3&lt;=$C212+$D212-1,VLOOKUP((L$3-$C212+1)/$D212,Profile!$B$2:$C$250,2)*($E212-$G211),0),0)),0),0)</f>
        <v>0</v>
      </c>
      <c r="N212" s="148">
        <f>IF(N$3&gt;=$C212,IF(N$3&lt;=$C212+$D212-1,VLOOKUP((N$3-$C212+1)/$D212,Profile!$B$2:$C$250,2)*($E212-$G211)-(IF(M$3&gt;=$C212,IF(M$3&lt;=$C212+$D212-1,VLOOKUP((M$3-$C212+1)/$D212,Profile!$B$2:$C$250,2)*($E212-$G211),0),0)),0),0)</f>
        <v>0</v>
      </c>
      <c r="O212" s="148">
        <f>IF(O$3&gt;=$C212,IF(O$3&lt;=$C212+$D212-1,VLOOKUP((O$3-$C212+1)/$D212,Profile!$B$2:$C$250,2)*($E212-$G211)-(IF(N$3&gt;=$C212,IF(N$3&lt;=$C212+$D212-1,VLOOKUP((N$3-$C212+1)/$D212,Profile!$B$2:$C$250,2)*($E212-$G211),0),0)),0),0)</f>
        <v>0</v>
      </c>
      <c r="P212" s="148">
        <f>IF(P$3&gt;=$C212,IF(P$3&lt;=$C212+$D212-1,VLOOKUP((P$3-$C212+1)/$D212,Profile!$B$2:$C$250,2)*($E212-$G211)-(IF(O$3&gt;=$C212,IF(O$3&lt;=$C212+$D212-1,VLOOKUP((O$3-$C212+1)/$D212,Profile!$B$2:$C$250,2)*($E212-$G211),0),0)),0),0)</f>
        <v>0</v>
      </c>
      <c r="Q212" s="148">
        <f>IF(Q$3&gt;=$C212,IF(Q$3&lt;=$C212+$D212-1,VLOOKUP((Q$3-$C212+1)/$D212,Profile!$B$2:$C$250,2)*($E212-$G211)-(IF(P$3&gt;=$C212,IF(P$3&lt;=$C212+$D212-1,VLOOKUP((P$3-$C212+1)/$D212,Profile!$B$2:$C$250,2)*($E212-$G211),0),0)),0),0)</f>
        <v>0</v>
      </c>
      <c r="R212" s="148">
        <f>IF(R$3&gt;=$C212,IF(R$3&lt;=$C212+$D212-1,VLOOKUP((R$3-$C212+1)/$D212,Profile!$B$2:$C$250,2)*($E212-$G211)-(IF(Q$3&gt;=$C212,IF(Q$3&lt;=$C212+$D212-1,VLOOKUP((Q$3-$C212+1)/$D212,Profile!$B$2:$C$250,2)*($E212-$G211),0),0)),0),0)</f>
        <v>0</v>
      </c>
      <c r="S212" s="148">
        <f>IF(S$3&gt;=$C212,IF(S$3&lt;=$C212+$D212-1,VLOOKUP((S$3-$C212+1)/$D212,Profile!$B$2:$C$250,2)*($E212-$G211)-(IF(R$3&gt;=$C212,IF(R$3&lt;=$C212+$D212-1,VLOOKUP((R$3-$C212+1)/$D212,Profile!$B$2:$C$250,2)*($E212-$G211),0),0)),0),0)</f>
        <v>0</v>
      </c>
      <c r="T212" s="148">
        <f>IF(T$3&gt;=$C212,IF(T$3&lt;=$C212+$D212-1,VLOOKUP((T$3-$C212+1)/$D212,Profile!$B$2:$C$250,2)*($E212-$G211)-(IF(S$3&gt;=$C212,IF(S$3&lt;=$C212+$D212-1,VLOOKUP((S$3-$C212+1)/$D212,Profile!$B$2:$C$250,2)*($E212-$G211),0),0)),0),0)</f>
        <v>0</v>
      </c>
      <c r="U212" s="148">
        <f>IF(U$3&gt;=$C212,IF(U$3&lt;=$C212+$D212-1,VLOOKUP((U$3-$C212+1)/$D212,Profile!$B$2:$C$250,2)*($E212-$G211)-(IF(T$3&gt;=$C212,IF(T$3&lt;=$C212+$D212-1,VLOOKUP((T$3-$C212+1)/$D212,Profile!$B$2:$C$250,2)*($E212-$G211),0),0)),0),0)</f>
        <v>0</v>
      </c>
      <c r="V212" s="148">
        <f>IF(V$3&gt;=$C212,IF(V$3&lt;=$C212+$D212-1,VLOOKUP((V$3-$C212+1)/$D212,Profile!$B$2:$C$250,2)*($E212-$G211)-(IF(U$3&gt;=$C212,IF(U$3&lt;=$C212+$D212-1,VLOOKUP((U$3-$C212+1)/$D212,Profile!$B$2:$C$250,2)*($E212-$G211),0),0)),0),0)</f>
        <v>0</v>
      </c>
      <c r="W212" s="148">
        <f>IF(W$3&gt;=$C212,IF(W$3&lt;=$C212+$D212-1,VLOOKUP((W$3-$C212+1)/$D212,Profile!$B$2:$C$250,2)*($E212-$G211)-(IF(V$3&gt;=$C212,IF(V$3&lt;=$C212+$D212-1,VLOOKUP((V$3-$C212+1)/$D212,Profile!$B$2:$C$250,2)*($E212-$G211),0),0)),0),0)</f>
        <v>0</v>
      </c>
      <c r="X212" s="148">
        <f>IF(X$3&gt;=$C212,IF(X$3&lt;=$C212+$D212-1,VLOOKUP((X$3-$C212+1)/$D212,Profile!$B$2:$C$250,2)*($E212-$G211)-(IF(W$3&gt;=$C212,IF(W$3&lt;=$C212+$D212-1,VLOOKUP((W$3-$C212+1)/$D212,Profile!$B$2:$C$250,2)*($E212-$G211),0),0)),0),0)</f>
        <v>0</v>
      </c>
      <c r="Y212" s="148">
        <f>IF(Y$3&gt;=$C212,IF(Y$3&lt;=$C212+$D212-1,VLOOKUP((Y$3-$C212+1)/$D212,Profile!$B$2:$C$250,2)*($E212-$G211)-(IF(X$3&gt;=$C212,IF(X$3&lt;=$C212+$D212-1,VLOOKUP((X$3-$C212+1)/$D212,Profile!$B$2:$C$250,2)*($E212-$G211),0),0)),0),0)</f>
        <v>0</v>
      </c>
      <c r="Z212" s="148">
        <f>IF(Z$3&gt;=$C212,IF(Z$3&lt;=$C212+$D212-1,VLOOKUP((Z$3-$C212+1)/$D212,Profile!$B$2:$C$250,2)*($E212-$G211)-(IF(Y$3&gt;=$C212,IF(Y$3&lt;=$C212+$D212-1,VLOOKUP((Y$3-$C212+1)/$D212,Profile!$B$2:$C$250,2)*($E212-$G211),0),0)),0),0)</f>
        <v>0</v>
      </c>
      <c r="AA212" s="148">
        <f>IF(AA$3&gt;=$C212,IF(AA$3&lt;=$C212+$D212-1,VLOOKUP((AA$3-$C212+1)/$D212,Profile!$B$2:$C$250,2)*($E212-$G211)-(IF(Z$3&gt;=$C212,IF(Z$3&lt;=$C212+$D212-1,VLOOKUP((Z$3-$C212+1)/$D212,Profile!$B$2:$C$250,2)*($E212-$G211),0),0)),0),0)</f>
        <v>0</v>
      </c>
      <c r="AB212" s="148">
        <f>IF(AB$3&gt;=$C212,IF(AB$3&lt;=$C212+$D212-1,VLOOKUP((AB$3-$C212+1)/$D212,Profile!$B$2:$C$250,2)*($E212-$G211)-(IF(AA$3&gt;=$C212,IF(AA$3&lt;=$C212+$D212-1,VLOOKUP((AA$3-$C212+1)/$D212,Profile!$B$2:$C$250,2)*($E212-$G211),0),0)),0),0)</f>
        <v>0</v>
      </c>
      <c r="AC212" s="148">
        <f>IF(AC$3&gt;=$C212,IF(AC$3&lt;=$C212+$D212-1,VLOOKUP((AC$3-$C212+1)/$D212,Profile!$B$2:$C$250,2)*($E212-$G211)-(IF(AB$3&gt;=$C212,IF(AB$3&lt;=$C212+$D212-1,VLOOKUP((AB$3-$C212+1)/$D212,Profile!$B$2:$C$250,2)*($E212-$G211),0),0)),0),0)</f>
        <v>0</v>
      </c>
      <c r="AD212" s="148">
        <f>IF(AD$3&gt;=$C212,IF(AD$3&lt;=$C212+$D212-1,VLOOKUP((AD$3-$C212+1)/$D212,Profile!$B$2:$C$250,2)*($E212-$G211)-(IF(AC$3&gt;=$C212,IF(AC$3&lt;=$C212+$D212-1,VLOOKUP((AC$3-$C212+1)/$D212,Profile!$B$2:$C$250,2)*($E212-$G211),0),0)),0),0)</f>
        <v>0</v>
      </c>
      <c r="AE212" s="148">
        <f>IF(AE$3&gt;=$C212,IF(AE$3&lt;=$C212+$D212-1,VLOOKUP((AE$3-$C212+1)/$D212,Profile!$B$2:$C$250,2)*($E212-$G211)-(IF(AD$3&gt;=$C212,IF(AD$3&lt;=$C212+$D212-1,VLOOKUP((AD$3-$C212+1)/$D212,Profile!$B$2:$C$250,2)*($E212-$G211),0),0)),0),0)</f>
        <v>0</v>
      </c>
      <c r="AF212" s="148">
        <f>IF(AF$3&gt;=$C212,IF(AF$3&lt;=$C212+$D212-1,VLOOKUP((AF$3-$C212+1)/$D212,Profile!$B$2:$C$250,2)*($E212-$G211)-(IF(AE$3&gt;=$C212,IF(AE$3&lt;=$C212+$D212-1,VLOOKUP((AE$3-$C212+1)/$D212,Profile!$B$2:$C$250,2)*($E212-$G211),0),0)),0),0)</f>
        <v>0</v>
      </c>
      <c r="AG212" s="148">
        <f>IF(AG$3&gt;=$C212,IF(AG$3&lt;=$C212+$D212-1,VLOOKUP((AG$3-$C212+1)/$D212,Profile!$B$2:$C$250,2)*($E212-$G211)-(IF(AF$3&gt;=$C212,IF(AF$3&lt;=$C212+$D212-1,VLOOKUP((AF$3-$C212+1)/$D212,Profile!$B$2:$C$250,2)*($E212-$G211),0),0)),0),0)</f>
        <v>0</v>
      </c>
      <c r="AH212" s="148">
        <f>IF(AH$3&gt;=$C212,IF(AH$3&lt;=$C212+$D212-1,VLOOKUP((AH$3-$C212+1)/$D212,Profile!$B$2:$C$250,2)*($E212-$G211)-(IF(AG$3&gt;=$C212,IF(AG$3&lt;=$C212+$D212-1,VLOOKUP((AG$3-$C212+1)/$D212,Profile!$B$2:$C$250,2)*($E212-$G211),0),0)),0),0)</f>
        <v>0</v>
      </c>
      <c r="AI212" s="148">
        <f>IF(AI$3&gt;=$C212,IF(AI$3&lt;=$C212+$D212-1,VLOOKUP((AI$3-$C212+1)/$D212,Profile!$B$2:$C$250,2)*($E212-$G211)-(IF(AH$3&gt;=$C212,IF(AH$3&lt;=$C212+$D212-1,VLOOKUP((AH$3-$C212+1)/$D212,Profile!$B$2:$C$250,2)*($E212-$G211),0),0)),0),0)</f>
        <v>0</v>
      </c>
      <c r="AJ212" s="148">
        <f>IF(AJ$3&gt;=$C212,IF(AJ$3&lt;=$C212+$D212-1,VLOOKUP((AJ$3-$C212+1)/$D212,Profile!$B$2:$C$250,2)*($E212-$G211)-(IF(AI$3&gt;=$C212,IF(AI$3&lt;=$C212+$D212-1,VLOOKUP((AI$3-$C212+1)/$D212,Profile!$B$2:$C$250,2)*($E212-$G211),0),0)),0),0)</f>
        <v>0</v>
      </c>
      <c r="AK212" s="148">
        <f>IF(AK$3&gt;=$C212,IF(AK$3&lt;=$C212+$D212-1,VLOOKUP((AK$3-$C212+1)/$D212,Profile!$B$2:$C$250,2)*($E212-$G211)-(IF(AJ$3&gt;=$C212,IF(AJ$3&lt;=$C212+$D212-1,VLOOKUP((AJ$3-$C212+1)/$D212,Profile!$B$2:$C$250,2)*($E212-$G211),0),0)),0),0)</f>
        <v>0</v>
      </c>
      <c r="AL212" s="148">
        <f>IF(AL$3&gt;=$C212,IF(AL$3&lt;=$C212+$D212-1,VLOOKUP((AL$3-$C212+1)/$D212,Profile!$B$2:$C$250,2)*($E212-$G211)-(IF(AK$3&gt;=$C212,IF(AK$3&lt;=$C212+$D212-1,VLOOKUP((AK$3-$C212+1)/$D212,Profile!$B$2:$C$250,2)*($E212-$G211),0),0)),0),0)</f>
        <v>0</v>
      </c>
      <c r="AM212" s="148">
        <f>IF(AM$3&gt;=$C212,IF(AM$3&lt;=$C212+$D212-1,VLOOKUP((AM$3-$C212+1)/$D212,Profile!$B$2:$C$250,2)*($E212-$G211)-(IF(AL$3&gt;=$C212,IF(AL$3&lt;=$C212+$D212-1,VLOOKUP((AL$3-$C212+1)/$D212,Profile!$B$2:$C$250,2)*($E212-$G211),0),0)),0),0)</f>
        <v>0</v>
      </c>
      <c r="AN212" s="148">
        <f>IF(AN$3&gt;=$C212,IF(AN$3&lt;=$C212+$D212-1,VLOOKUP((AN$3-$C212+1)/$D212,Profile!$B$2:$C$250,2)*($E212-$G211)-(IF(AM$3&gt;=$C212,IF(AM$3&lt;=$C212+$D212-1,VLOOKUP((AM$3-$C212+1)/$D212,Profile!$B$2:$C$250,2)*($E212-$G211),0),0)),0),0)</f>
        <v>0</v>
      </c>
      <c r="AO212" s="148">
        <f>IF(AO$3&gt;=$C212,IF(AO$3&lt;=$C212+$D212-1,VLOOKUP((AO$3-$C212+1)/$D212,Profile!$B$2:$C$250,2)*($E212-$G211)-(IF(AN$3&gt;=$C212,IF(AN$3&lt;=$C212+$D212-1,VLOOKUP((AN$3-$C212+1)/$D212,Profile!$B$2:$C$250,2)*($E212-$G211),0),0)),0),0)</f>
        <v>0</v>
      </c>
      <c r="AP212" s="148">
        <f>IF(AP$3&gt;=$C212,IF(AP$3&lt;=$C212+$D212-1,VLOOKUP((AP$3-$C212+1)/$D212,Profile!$B$2:$C$250,2)*($E212-$G211)-(IF(AO$3&gt;=$C212,IF(AO$3&lt;=$C212+$D212-1,VLOOKUP((AO$3-$C212+1)/$D212,Profile!$B$2:$C$250,2)*($E212-$G211),0),0)),0),0)</f>
        <v>0</v>
      </c>
      <c r="AQ212" s="148">
        <f>IF(AQ$3&gt;=$C212,IF(AQ$3&lt;=$C212+$D212-1,VLOOKUP((AQ$3-$C212+1)/$D212,Profile!$B$2:$C$250,2)*($E212-$G211)-(IF(AP$3&gt;=$C212,IF(AP$3&lt;=$C212+$D212-1,VLOOKUP((AP$3-$C212+1)/$D212,Profile!$B$2:$C$250,2)*($E212-$G211),0),0)),0),0)</f>
        <v>0</v>
      </c>
      <c r="AR212" s="148">
        <f>IF(AR$3&gt;=$C212,IF(AR$3&lt;=$C212+$D212-1,VLOOKUP((AR$3-$C212+1)/$D212,Profile!$B$2:$C$250,2)*($E212-$G211)-(IF(AQ$3&gt;=$C212,IF(AQ$3&lt;=$C212+$D212-1,VLOOKUP((AQ$3-$C212+1)/$D212,Profile!$B$2:$C$250,2)*($E212-$G211),0),0)),0),0)</f>
        <v>0</v>
      </c>
      <c r="AS212" s="148">
        <f>IF(AS$3&gt;=$C212,IF(AS$3&lt;=$C212+$D212-1,VLOOKUP((AS$3-$C212+1)/$D212,Profile!$B$2:$C$250,2)*($E212-$G211)-(IF(AR$3&gt;=$C212,IF(AR$3&lt;=$C212+$D212-1,VLOOKUP((AR$3-$C212+1)/$D212,Profile!$B$2:$C$250,2)*($E212-$G211),0),0)),0),0)</f>
        <v>0</v>
      </c>
      <c r="AT212" s="148">
        <f>IF(AT$3&gt;=$C212,IF(AT$3&lt;=$C212+$D212-1,VLOOKUP((AT$3-$C212+1)/$D212,Profile!$B$2:$C$250,2)*($E212-$G211)-(IF(AS$3&gt;=$C212,IF(AS$3&lt;=$C212+$D212-1,VLOOKUP((AS$3-$C212+1)/$D212,Profile!$B$2:$C$250,2)*($E212-$G211),0),0)),0),0)</f>
        <v>0</v>
      </c>
      <c r="AU212" s="148">
        <f>IF(AU$3&gt;=$C212,IF(AU$3&lt;=$C212+$D212-1,VLOOKUP((AU$3-$C212+1)/$D212,Profile!$B$2:$C$250,2)*($E212-$G211)-(IF(AT$3&gt;=$C212,IF(AT$3&lt;=$C212+$D212-1,VLOOKUP((AT$3-$C212+1)/$D212,Profile!$B$2:$C$250,2)*($E212-$G211),0),0)),0),0)</f>
        <v>0</v>
      </c>
      <c r="AV212" s="148">
        <f>IF(AV$3&gt;=$C212,IF(AV$3&lt;=$C212+$D212-1,VLOOKUP((AV$3-$C212+1)/$D212,Profile!$B$2:$C$250,2)*($E212-$G211)-(IF(AU$3&gt;=$C212,IF(AU$3&lt;=$C212+$D212-1,VLOOKUP((AU$3-$C212+1)/$D212,Profile!$B$2:$C$250,2)*($E212-$G211),0),0)),0),0)</f>
        <v>0</v>
      </c>
      <c r="AW212" s="148">
        <f>IF(AW$3&gt;=$C212,IF(AW$3&lt;=$C212+$D212-1,VLOOKUP((AW$3-$C212+1)/$D212,Profile!$B$2:$C$250,2)*($E212-$G211)-(IF(AV$3&gt;=$C212,IF(AV$3&lt;=$C212+$D212-1,VLOOKUP((AV$3-$C212+1)/$D212,Profile!$B$2:$C$250,2)*($E212-$G211),0),0)),0),0)</f>
        <v>0</v>
      </c>
      <c r="AX212" s="148">
        <f>IF(AX$3&gt;=$C212,IF(AX$3&lt;=$C212+$D212-1,VLOOKUP((AX$3-$C212+1)/$D212,Profile!$B$2:$C$250,2)*($E212-$G211)-(IF(AW$3&gt;=$C212,IF(AW$3&lt;=$C212+$D212-1,VLOOKUP((AW$3-$C212+1)/$D212,Profile!$B$2:$C$250,2)*($E212-$G211),0),0)),0),0)</f>
        <v>0</v>
      </c>
      <c r="AY212" s="148">
        <f>IF(AY$3&gt;=$C212,IF(AY$3&lt;=$C212+$D212-1,VLOOKUP((AY$3-$C212+1)/$D212,Profile!$B$2:$C$250,2)*($E212-$G211)-(IF(AX$3&gt;=$C212,IF(AX$3&lt;=$C212+$D212-1,VLOOKUP((AX$3-$C212+1)/$D212,Profile!$B$2:$C$250,2)*($E212-$G211),0),0)),0),0)</f>
        <v>0</v>
      </c>
      <c r="AZ212" s="148">
        <f>IF(AZ$3&gt;=$C212,IF(AZ$3&lt;=$C212+$D212-1,VLOOKUP((AZ$3-$C212+1)/$D212,Profile!$B$2:$C$250,2)*($E212-$G211)-(IF(AY$3&gt;=$C212,IF(AY$3&lt;=$C212+$D212-1,VLOOKUP((AY$3-$C212+1)/$D212,Profile!$B$2:$C$250,2)*($E212-$G211),0),0)),0),0)</f>
        <v>0</v>
      </c>
      <c r="BA212" s="148">
        <f>IF(BA$3&gt;=$C212,IF(BA$3&lt;=$C212+$D212-1,VLOOKUP((BA$3-$C212+1)/$D212,Profile!$B$2:$C$250,2)*($E212-$G211)-(IF(AZ$3&gt;=$C212,IF(AZ$3&lt;=$C212+$D212-1,VLOOKUP((AZ$3-$C212+1)/$D212,Profile!$B$2:$C$250,2)*($E212-$G211),0),0)),0),0)</f>
        <v>0</v>
      </c>
      <c r="BB212" s="148">
        <f>IF(BB$3&gt;=$C212,IF(BB$3&lt;=$C212+$D212-1,VLOOKUP((BB$3-$C212+1)/$D212,Profile!$B$2:$C$250,2)*($E212-$G211)-(IF(BA$3&gt;=$C212,IF(BA$3&lt;=$C212+$D212-1,VLOOKUP((BA$3-$C212+1)/$D212,Profile!$B$2:$C$250,2)*($E212-$G211),0),0)),0),0)</f>
        <v>0</v>
      </c>
      <c r="BC212" s="148">
        <f>IF(BC$3&gt;=$C212,IF(BC$3&lt;=$C212+$D212-1,VLOOKUP((BC$3-$C212+1)/$D212,Profile!$B$2:$C$250,2)*($E212-$G211)-(IF(BB$3&gt;=$C212,IF(BB$3&lt;=$C212+$D212-1,VLOOKUP((BB$3-$C212+1)/$D212,Profile!$B$2:$C$250,2)*($E212-$G211),0),0)),0),0)</f>
        <v>0</v>
      </c>
      <c r="BD212" s="148">
        <f>IF(BD$3&gt;=$C212,IF(BD$3&lt;=$C212+$D212-1,VLOOKUP((BD$3-$C212+1)/$D212,Profile!$B$2:$C$250,2)*($E212-$G211)-(IF(BC$3&gt;=$C212,IF(BC$3&lt;=$C212+$D212-1,VLOOKUP((BC$3-$C212+1)/$D212,Profile!$B$2:$C$250,2)*($E212-$G211),0),0)),0),0)</f>
        <v>0</v>
      </c>
      <c r="BE212" s="148">
        <f>IF(BE$3&gt;=$C212,IF(BE$3&lt;=$C212+$D212-1,VLOOKUP((BE$3-$C212+1)/$D212,Profile!$B$2:$C$250,2)*($E212-$G211)-(IF(BD$3&gt;=$C212,IF(BD$3&lt;=$C212+$D212-1,VLOOKUP((BD$3-$C212+1)/$D212,Profile!$B$2:$C$250,2)*($E212-$G211),0),0)),0),0)</f>
        <v>0</v>
      </c>
      <c r="BF212" s="148">
        <f>IF(BF$3&gt;=$C212,IF(BF$3&lt;=$C212+$D212-1,VLOOKUP((BF$3-$C212+1)/$D212,Profile!$B$2:$C$250,2)*($E212-$G211)-(IF(BE$3&gt;=$C212,IF(BE$3&lt;=$C212+$D212-1,VLOOKUP((BE$3-$C212+1)/$D212,Profile!$B$2:$C$250,2)*($E212-$G211),0),0)),0),0)</f>
        <v>0</v>
      </c>
      <c r="BG212" s="148">
        <f>IF(BG$3&gt;=$C212,IF(BG$3&lt;=$C212+$D212-1,VLOOKUP((BG$3-$C212+1)/$D212,Profile!$B$2:$C$250,2)*($E212-$G211)-(IF(BF$3&gt;=$C212,IF(BF$3&lt;=$C212+$D212-1,VLOOKUP((BF$3-$C212+1)/$D212,Profile!$B$2:$C$250,2)*($E212-$G211),0),0)),0),0)</f>
        <v>0</v>
      </c>
      <c r="BH212" s="148">
        <f>IF(BH$3&gt;=$C212,IF(BH$3&lt;=$C212+$D212-1,VLOOKUP((BH$3-$C212+1)/$D212,Profile!$B$2:$C$250,2)*($E212-$G211)-(IF(BG$3&gt;=$C212,IF(BG$3&lt;=$C212+$D212-1,VLOOKUP((BG$3-$C212+1)/$D212,Profile!$B$2:$C$250,2)*($E212-$G211),0),0)),0),0)</f>
        <v>0</v>
      </c>
      <c r="BI212" s="148">
        <f>IF(BI$3&gt;=$C212,IF(BI$3&lt;=$C212+$D212-1,VLOOKUP((BI$3-$C212+1)/$D212,Profile!$B$2:$C$250,2)*($E212-$G211)-(IF(BH$3&gt;=$C212,IF(BH$3&lt;=$C212+$D212-1,VLOOKUP((BH$3-$C212+1)/$D212,Profile!$B$2:$C$250,2)*($E212-$G211),0),0)),0),0)</f>
        <v>0</v>
      </c>
      <c r="BJ212" s="148">
        <f>IF(BJ$3&gt;=$C212,IF(BJ$3&lt;=$C212+$D212-1,VLOOKUP((BJ$3-$C212+1)/$D212,Profile!$B$2:$C$250,2)*($E212-$G211)-(IF(BI$3&gt;=$C212,IF(BI$3&lt;=$C212+$D212-1,VLOOKUP((BI$3-$C212+1)/$D212,Profile!$B$2:$C$250,2)*($E212-$G211),0),0)),0),0)</f>
        <v>0</v>
      </c>
      <c r="BK212" s="148">
        <f>IF(BK$3&gt;=$C212,IF(BK$3&lt;=$C212+$D212-1,VLOOKUP((BK$3-$C212+1)/$D212,Profile!$B$2:$C$250,2)*($E212-$G211)-(IF(BJ$3&gt;=$C212,IF(BJ$3&lt;=$C212+$D212-1,VLOOKUP((BJ$3-$C212+1)/$D212,Profile!$B$2:$C$250,2)*($E212-$G211),0),0)),0),0)</f>
        <v>0</v>
      </c>
      <c r="BL212" s="148">
        <f>IF(BL$3&gt;=$C212,IF(BL$3&lt;=$C212+$D212-1,VLOOKUP((BL$3-$C212+1)/$D212,Profile!$B$2:$C$250,2)*($E212-$G211)-(IF(BK$3&gt;=$C212,IF(BK$3&lt;=$C212+$D212-1,VLOOKUP((BK$3-$C212+1)/$D212,Profile!$B$2:$C$250,2)*($E212-$G211),0),0)),0),0)</f>
        <v>0</v>
      </c>
      <c r="BM212" s="148">
        <f>IF(BM$3&gt;=$C212,IF(BM$3&lt;=$C212+$D212-1,VLOOKUP((BM$3-$C212+1)/$D212,Profile!$B$2:$C$250,2)*($E212-$G211)-(IF(BL$3&gt;=$C212,IF(BL$3&lt;=$C212+$D212-1,VLOOKUP((BL$3-$C212+1)/$D212,Profile!$B$2:$C$250,2)*($E212-$G211),0),0)),0),0)</f>
        <v>0</v>
      </c>
      <c r="BN212" s="148">
        <f>IF(BN$3&gt;=$C212,IF(BN$3&lt;=$C212+$D212-1,VLOOKUP((BN$3-$C212+1)/$D212,Profile!$B$2:$C$250,2)*($E212-$G211)-(IF(BM$3&gt;=$C212,IF(BM$3&lt;=$C212+$D212-1,VLOOKUP((BM$3-$C212+1)/$D212,Profile!$B$2:$C$250,2)*($E212-$G211),0),0)),0),0)</f>
        <v>0</v>
      </c>
      <c r="BO212" s="148">
        <f>IF(BO$3&gt;=$C212,IF(BO$3&lt;=$C212+$D212-1,VLOOKUP((BO$3-$C212+1)/$D212,Profile!$B$2:$C$250,2)*($E212-$G211)-(IF(BN$3&gt;=$C212,IF(BN$3&lt;=$C212+$D212-1,VLOOKUP((BN$3-$C212+1)/$D212,Profile!$B$2:$C$250,2)*($E212-$G211),0),0)),0),0)</f>
        <v>0</v>
      </c>
      <c r="BP212" s="148">
        <f>IF(BP$3&gt;=$C212,IF(BP$3&lt;=$C212+$D212-1,VLOOKUP((BP$3-$C212+1)/$D212,Profile!$B$2:$C$250,2)*($E212-$G211)-(IF(BO$3&gt;=$C212,IF(BO$3&lt;=$C212+$D212-1,VLOOKUP((BO$3-$C212+1)/$D212,Profile!$B$2:$C$250,2)*($E212-$G211),0),0)),0),0)</f>
        <v>0</v>
      </c>
      <c r="BQ212" s="148">
        <f>IF(BQ$3&gt;=$C212,IF(BQ$3&lt;=$C212+$D212-1,VLOOKUP((BQ$3-$C212+1)/$D212,Profile!$B$2:$C$250,2)*($E212-$G211)-(IF(BP$3&gt;=$C212,IF(BP$3&lt;=$C212+$D212-1,VLOOKUP((BP$3-$C212+1)/$D212,Profile!$B$2:$C$250,2)*($E212-$G211),0),0)),0),0)</f>
        <v>0</v>
      </c>
      <c r="BR212" s="148">
        <f>IF(BR$3&gt;=$C212,IF(BR$3&lt;=$C212+$D212-1,VLOOKUP((BR$3-$C212+1)/$D212,Profile!$B$2:$C$250,2)*($E212-$G211)-(IF(BQ$3&gt;=$C212,IF(BQ$3&lt;=$C212+$D212-1,VLOOKUP((BQ$3-$C212+1)/$D212,Profile!$B$2:$C$250,2)*($E212-$G211),0),0)),0),0)</f>
        <v>0</v>
      </c>
      <c r="BS212" s="148">
        <f>IF(BS$3&gt;=$C212,IF(BS$3&lt;=$C212+$D212-1,VLOOKUP((BS$3-$C212+1)/$D212,Profile!$B$2:$C$250,2)*($E212-$G211)-(IF(BR$3&gt;=$C212,IF(BR$3&lt;=$C212+$D212-1,VLOOKUP((BR$3-$C212+1)/$D212,Profile!$B$2:$C$250,2)*($E212-$G211),0),0)),0),0)</f>
        <v>0</v>
      </c>
      <c r="BT212" s="148">
        <f>IF(BT$3&gt;=$C212,IF(BT$3&lt;=$C212+$D212-1,VLOOKUP((BT$3-$C212+1)/$D212,Profile!$B$2:$C$250,2)*($E212-$G211)-(IF(BS$3&gt;=$C212,IF(BS$3&lt;=$C212+$D212-1,VLOOKUP((BS$3-$C212+1)/$D212,Profile!$B$2:$C$250,2)*($E212-$G211),0),0)),0),0)</f>
        <v>0</v>
      </c>
    </row>
    <row r="213" spans="1:72" ht="10.15" customHeight="1">
      <c r="A213" s="131"/>
      <c r="B213" s="154"/>
      <c r="C213" s="131"/>
      <c r="D213" s="153"/>
      <c r="E213" s="149"/>
      <c r="F213" s="142" t="s">
        <v>31</v>
      </c>
      <c r="G213" s="148">
        <f>SUM(H213:GA213)</f>
        <v>0</v>
      </c>
      <c r="H213" s="148">
        <f t="shared" ref="H213:AM213" si="166">+H211+H212</f>
        <v>0</v>
      </c>
      <c r="I213" s="148">
        <f t="shared" si="166"/>
        <v>0</v>
      </c>
      <c r="J213" s="148">
        <f t="shared" si="166"/>
        <v>0</v>
      </c>
      <c r="K213" s="148">
        <f t="shared" si="166"/>
        <v>0</v>
      </c>
      <c r="L213" s="148">
        <f t="shared" si="166"/>
        <v>0</v>
      </c>
      <c r="M213" s="148">
        <f t="shared" si="166"/>
        <v>0</v>
      </c>
      <c r="N213" s="148">
        <f t="shared" si="166"/>
        <v>0</v>
      </c>
      <c r="O213" s="148">
        <f t="shared" si="166"/>
        <v>0</v>
      </c>
      <c r="P213" s="148">
        <f t="shared" si="166"/>
        <v>0</v>
      </c>
      <c r="Q213" s="148">
        <f t="shared" si="166"/>
        <v>0</v>
      </c>
      <c r="R213" s="148">
        <f t="shared" si="166"/>
        <v>0</v>
      </c>
      <c r="S213" s="148">
        <f t="shared" si="166"/>
        <v>0</v>
      </c>
      <c r="T213" s="148">
        <f t="shared" si="166"/>
        <v>0</v>
      </c>
      <c r="U213" s="148">
        <f t="shared" si="166"/>
        <v>0</v>
      </c>
      <c r="V213" s="148">
        <f t="shared" si="166"/>
        <v>0</v>
      </c>
      <c r="W213" s="148">
        <f t="shared" si="166"/>
        <v>0</v>
      </c>
      <c r="X213" s="148">
        <f t="shared" si="166"/>
        <v>0</v>
      </c>
      <c r="Y213" s="148">
        <f t="shared" si="166"/>
        <v>0</v>
      </c>
      <c r="Z213" s="148">
        <f t="shared" si="166"/>
        <v>0</v>
      </c>
      <c r="AA213" s="148">
        <f t="shared" si="166"/>
        <v>0</v>
      </c>
      <c r="AB213" s="148">
        <f t="shared" si="166"/>
        <v>0</v>
      </c>
      <c r="AC213" s="148">
        <f t="shared" si="166"/>
        <v>0</v>
      </c>
      <c r="AD213" s="148">
        <f t="shared" si="166"/>
        <v>0</v>
      </c>
      <c r="AE213" s="148">
        <f t="shared" si="166"/>
        <v>0</v>
      </c>
      <c r="AF213" s="148">
        <f t="shared" si="166"/>
        <v>0</v>
      </c>
      <c r="AG213" s="148">
        <f t="shared" si="166"/>
        <v>0</v>
      </c>
      <c r="AH213" s="148">
        <f t="shared" si="166"/>
        <v>0</v>
      </c>
      <c r="AI213" s="148">
        <f t="shared" si="166"/>
        <v>0</v>
      </c>
      <c r="AJ213" s="148">
        <f t="shared" si="166"/>
        <v>0</v>
      </c>
      <c r="AK213" s="148">
        <f t="shared" si="166"/>
        <v>0</v>
      </c>
      <c r="AL213" s="148">
        <f t="shared" si="166"/>
        <v>0</v>
      </c>
      <c r="AM213" s="148">
        <f t="shared" si="166"/>
        <v>0</v>
      </c>
      <c r="AN213" s="148">
        <f t="shared" ref="AN213:BS213" si="167">+AN211+AN212</f>
        <v>0</v>
      </c>
      <c r="AO213" s="148">
        <f t="shared" si="167"/>
        <v>0</v>
      </c>
      <c r="AP213" s="148">
        <f t="shared" si="167"/>
        <v>0</v>
      </c>
      <c r="AQ213" s="148">
        <f t="shared" si="167"/>
        <v>0</v>
      </c>
      <c r="AR213" s="148">
        <f t="shared" si="167"/>
        <v>0</v>
      </c>
      <c r="AS213" s="148">
        <f t="shared" si="167"/>
        <v>0</v>
      </c>
      <c r="AT213" s="148">
        <f t="shared" si="167"/>
        <v>0</v>
      </c>
      <c r="AU213" s="148">
        <f t="shared" si="167"/>
        <v>0</v>
      </c>
      <c r="AV213" s="148">
        <f t="shared" si="167"/>
        <v>0</v>
      </c>
      <c r="AW213" s="148">
        <f t="shared" si="167"/>
        <v>0</v>
      </c>
      <c r="AX213" s="148">
        <f t="shared" si="167"/>
        <v>0</v>
      </c>
      <c r="AY213" s="148">
        <f t="shared" si="167"/>
        <v>0</v>
      </c>
      <c r="AZ213" s="148">
        <f t="shared" si="167"/>
        <v>0</v>
      </c>
      <c r="BA213" s="148">
        <f t="shared" si="167"/>
        <v>0</v>
      </c>
      <c r="BB213" s="148">
        <f t="shared" si="167"/>
        <v>0</v>
      </c>
      <c r="BC213" s="148">
        <f t="shared" si="167"/>
        <v>0</v>
      </c>
      <c r="BD213" s="148">
        <f t="shared" si="167"/>
        <v>0</v>
      </c>
      <c r="BE213" s="148">
        <f t="shared" si="167"/>
        <v>0</v>
      </c>
      <c r="BF213" s="148">
        <f t="shared" si="167"/>
        <v>0</v>
      </c>
      <c r="BG213" s="148">
        <f t="shared" si="167"/>
        <v>0</v>
      </c>
      <c r="BH213" s="148">
        <f t="shared" si="167"/>
        <v>0</v>
      </c>
      <c r="BI213" s="148">
        <f t="shared" si="167"/>
        <v>0</v>
      </c>
      <c r="BJ213" s="148">
        <f t="shared" si="167"/>
        <v>0</v>
      </c>
      <c r="BK213" s="148">
        <f t="shared" si="167"/>
        <v>0</v>
      </c>
      <c r="BL213" s="148">
        <f t="shared" si="167"/>
        <v>0</v>
      </c>
      <c r="BM213" s="148">
        <f t="shared" si="167"/>
        <v>0</v>
      </c>
      <c r="BN213" s="148">
        <f t="shared" si="167"/>
        <v>0</v>
      </c>
      <c r="BO213" s="148">
        <f t="shared" si="167"/>
        <v>0</v>
      </c>
      <c r="BP213" s="148">
        <f t="shared" si="167"/>
        <v>0</v>
      </c>
      <c r="BQ213" s="148">
        <f t="shared" si="167"/>
        <v>0</v>
      </c>
      <c r="BR213" s="148">
        <f t="shared" si="167"/>
        <v>0</v>
      </c>
      <c r="BS213" s="148">
        <f t="shared" si="167"/>
        <v>0</v>
      </c>
      <c r="BT213" s="148">
        <f>+BT211+BT212</f>
        <v>0</v>
      </c>
    </row>
    <row r="214" spans="1:72" ht="10.15" customHeight="1">
      <c r="A214" s="131"/>
      <c r="B214" s="154"/>
      <c r="C214" s="131"/>
      <c r="D214" s="149"/>
      <c r="F214" s="142" t="s">
        <v>36</v>
      </c>
      <c r="G214" s="148"/>
      <c r="H214" s="148">
        <f>+H213</f>
        <v>0</v>
      </c>
      <c r="I214" s="148">
        <f t="shared" ref="I214:AN214" si="168">+I213+H214</f>
        <v>0</v>
      </c>
      <c r="J214" s="148">
        <f t="shared" si="168"/>
        <v>0</v>
      </c>
      <c r="K214" s="148">
        <f t="shared" si="168"/>
        <v>0</v>
      </c>
      <c r="L214" s="148">
        <f t="shared" si="168"/>
        <v>0</v>
      </c>
      <c r="M214" s="148">
        <f t="shared" si="168"/>
        <v>0</v>
      </c>
      <c r="N214" s="148">
        <f t="shared" si="168"/>
        <v>0</v>
      </c>
      <c r="O214" s="148">
        <f t="shared" si="168"/>
        <v>0</v>
      </c>
      <c r="P214" s="148">
        <f t="shared" si="168"/>
        <v>0</v>
      </c>
      <c r="Q214" s="148">
        <f t="shared" si="168"/>
        <v>0</v>
      </c>
      <c r="R214" s="148">
        <f t="shared" si="168"/>
        <v>0</v>
      </c>
      <c r="S214" s="148">
        <f t="shared" si="168"/>
        <v>0</v>
      </c>
      <c r="T214" s="148">
        <f t="shared" si="168"/>
        <v>0</v>
      </c>
      <c r="U214" s="148">
        <f t="shared" si="168"/>
        <v>0</v>
      </c>
      <c r="V214" s="148">
        <f t="shared" si="168"/>
        <v>0</v>
      </c>
      <c r="W214" s="148">
        <f t="shared" si="168"/>
        <v>0</v>
      </c>
      <c r="X214" s="148">
        <f t="shared" si="168"/>
        <v>0</v>
      </c>
      <c r="Y214" s="148">
        <f t="shared" si="168"/>
        <v>0</v>
      </c>
      <c r="Z214" s="148">
        <f t="shared" si="168"/>
        <v>0</v>
      </c>
      <c r="AA214" s="148">
        <f t="shared" si="168"/>
        <v>0</v>
      </c>
      <c r="AB214" s="148">
        <f t="shared" si="168"/>
        <v>0</v>
      </c>
      <c r="AC214" s="148">
        <f t="shared" si="168"/>
        <v>0</v>
      </c>
      <c r="AD214" s="148">
        <f t="shared" si="168"/>
        <v>0</v>
      </c>
      <c r="AE214" s="148">
        <f t="shared" si="168"/>
        <v>0</v>
      </c>
      <c r="AF214" s="148">
        <f t="shared" si="168"/>
        <v>0</v>
      </c>
      <c r="AG214" s="148">
        <f t="shared" si="168"/>
        <v>0</v>
      </c>
      <c r="AH214" s="148">
        <f t="shared" si="168"/>
        <v>0</v>
      </c>
      <c r="AI214" s="148">
        <f t="shared" si="168"/>
        <v>0</v>
      </c>
      <c r="AJ214" s="148">
        <f t="shared" si="168"/>
        <v>0</v>
      </c>
      <c r="AK214" s="148">
        <f t="shared" si="168"/>
        <v>0</v>
      </c>
      <c r="AL214" s="148">
        <f t="shared" si="168"/>
        <v>0</v>
      </c>
      <c r="AM214" s="148">
        <f t="shared" si="168"/>
        <v>0</v>
      </c>
      <c r="AN214" s="148">
        <f t="shared" si="168"/>
        <v>0</v>
      </c>
      <c r="AO214" s="148">
        <f t="shared" ref="AO214:BT214" si="169">+AO213+AN214</f>
        <v>0</v>
      </c>
      <c r="AP214" s="148">
        <f t="shared" si="169"/>
        <v>0</v>
      </c>
      <c r="AQ214" s="148">
        <f t="shared" si="169"/>
        <v>0</v>
      </c>
      <c r="AR214" s="148">
        <f t="shared" si="169"/>
        <v>0</v>
      </c>
      <c r="AS214" s="148">
        <f t="shared" si="169"/>
        <v>0</v>
      </c>
      <c r="AT214" s="148">
        <f t="shared" si="169"/>
        <v>0</v>
      </c>
      <c r="AU214" s="148">
        <f t="shared" si="169"/>
        <v>0</v>
      </c>
      <c r="AV214" s="148">
        <f t="shared" si="169"/>
        <v>0</v>
      </c>
      <c r="AW214" s="148">
        <f t="shared" si="169"/>
        <v>0</v>
      </c>
      <c r="AX214" s="148">
        <f t="shared" si="169"/>
        <v>0</v>
      </c>
      <c r="AY214" s="148">
        <f t="shared" si="169"/>
        <v>0</v>
      </c>
      <c r="AZ214" s="148">
        <f t="shared" si="169"/>
        <v>0</v>
      </c>
      <c r="BA214" s="148">
        <f t="shared" si="169"/>
        <v>0</v>
      </c>
      <c r="BB214" s="148">
        <f t="shared" si="169"/>
        <v>0</v>
      </c>
      <c r="BC214" s="148">
        <f t="shared" si="169"/>
        <v>0</v>
      </c>
      <c r="BD214" s="148">
        <f t="shared" si="169"/>
        <v>0</v>
      </c>
      <c r="BE214" s="148">
        <f t="shared" si="169"/>
        <v>0</v>
      </c>
      <c r="BF214" s="148">
        <f t="shared" si="169"/>
        <v>0</v>
      </c>
      <c r="BG214" s="148">
        <f t="shared" si="169"/>
        <v>0</v>
      </c>
      <c r="BH214" s="148">
        <f t="shared" si="169"/>
        <v>0</v>
      </c>
      <c r="BI214" s="148">
        <f t="shared" si="169"/>
        <v>0</v>
      </c>
      <c r="BJ214" s="148">
        <f t="shared" si="169"/>
        <v>0</v>
      </c>
      <c r="BK214" s="148">
        <f t="shared" si="169"/>
        <v>0</v>
      </c>
      <c r="BL214" s="148">
        <f t="shared" si="169"/>
        <v>0</v>
      </c>
      <c r="BM214" s="148">
        <f t="shared" si="169"/>
        <v>0</v>
      </c>
      <c r="BN214" s="148">
        <f t="shared" si="169"/>
        <v>0</v>
      </c>
      <c r="BO214" s="148">
        <f t="shared" si="169"/>
        <v>0</v>
      </c>
      <c r="BP214" s="148">
        <f t="shared" si="169"/>
        <v>0</v>
      </c>
      <c r="BQ214" s="148">
        <f t="shared" si="169"/>
        <v>0</v>
      </c>
      <c r="BR214" s="148">
        <f t="shared" si="169"/>
        <v>0</v>
      </c>
      <c r="BS214" s="148">
        <f t="shared" si="169"/>
        <v>0</v>
      </c>
      <c r="BT214" s="148">
        <f t="shared" si="169"/>
        <v>0</v>
      </c>
    </row>
    <row r="215" spans="1:72" ht="1.9" customHeight="1">
      <c r="A215" s="131"/>
      <c r="B215" s="154"/>
      <c r="C215" s="131"/>
      <c r="E215" s="149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</row>
    <row r="216" spans="1:72" ht="10.15" customHeight="1">
      <c r="A216" s="131">
        <v>43</v>
      </c>
      <c r="B216" s="155" t="s">
        <v>77</v>
      </c>
      <c r="C216" s="131"/>
      <c r="E216" s="149"/>
      <c r="F216" s="156" t="s">
        <v>34</v>
      </c>
      <c r="G216" s="148">
        <f>SUM(H216:GA216)</f>
        <v>0</v>
      </c>
      <c r="H216" s="157"/>
      <c r="I216" s="157">
        <v>0</v>
      </c>
      <c r="J216" s="157">
        <v>0</v>
      </c>
      <c r="K216" s="157">
        <v>0</v>
      </c>
      <c r="L216" s="157"/>
      <c r="M216" s="157"/>
      <c r="N216" s="157"/>
      <c r="O216" s="157"/>
      <c r="P216" s="157">
        <v>0</v>
      </c>
      <c r="Q216" s="157">
        <v>0</v>
      </c>
      <c r="R216" s="157">
        <v>0</v>
      </c>
      <c r="S216" s="157">
        <v>0</v>
      </c>
      <c r="T216" s="157"/>
      <c r="U216" s="157"/>
      <c r="V216" s="157"/>
      <c r="W216" s="157">
        <v>0</v>
      </c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</row>
    <row r="217" spans="1:72" ht="10.15" customHeight="1">
      <c r="A217" s="131"/>
      <c r="B217" s="154"/>
      <c r="C217" s="150"/>
      <c r="D217" s="151"/>
      <c r="E217" s="152"/>
      <c r="F217" s="142" t="s">
        <v>35</v>
      </c>
      <c r="G217" s="148">
        <f>SUM(H217:GA217)</f>
        <v>0</v>
      </c>
      <c r="H217" s="148">
        <f>IF(H$3&gt;=$C217,IF(H$3&lt;=$C217+$D217-1,VLOOKUP((H$3-$C217+1)/$D217,Profile!$B$2:$C$250,2)*($E217-$G216)-(IF(G$3&gt;=$C217,IF(G$3&lt;=$C217+$D217-1,VLOOKUP((G$3-$C217+1)/$D217,Profile!$B$2:$C$250,2)*($E217-$G216),0),0)),0),0)</f>
        <v>0</v>
      </c>
      <c r="I217" s="148">
        <f>IF(I$3&gt;=$C217,IF(I$3&lt;=$C217+$D217-1,VLOOKUP((I$3-$C217+1)/$D217,Profile!$B$2:$C$250,2)*($E217-$G216)-(IF(H$3&gt;=$C217,IF(H$3&lt;=$C217+$D217-1,VLOOKUP((H$3-$C217+1)/$D217,Profile!$B$2:$C$250,2)*($E217-$G216),0),0)),0),0)</f>
        <v>0</v>
      </c>
      <c r="J217" s="148">
        <f>IF(J$3&gt;=$C217,IF(J$3&lt;=$C217+$D217-1,VLOOKUP((J$3-$C217+1)/$D217,Profile!$B$2:$C$250,2)*($E217-$G216)-(IF(I$3&gt;=$C217,IF(I$3&lt;=$C217+$D217-1,VLOOKUP((I$3-$C217+1)/$D217,Profile!$B$2:$C$250,2)*($E217-$G216),0),0)),0),0)</f>
        <v>0</v>
      </c>
      <c r="K217" s="148">
        <f>IF(K$3&gt;=$C217,IF(K$3&lt;=$C217+$D217-1,VLOOKUP((K$3-$C217+1)/$D217,Profile!$B$2:$C$250,2)*($E217-$G216)-(IF(J$3&gt;=$C217,IF(J$3&lt;=$C217+$D217-1,VLOOKUP((J$3-$C217+1)/$D217,Profile!$B$2:$C$250,2)*($E217-$G216),0),0)),0),0)</f>
        <v>0</v>
      </c>
      <c r="L217" s="148">
        <f>IF(L$3&gt;=$C217,IF(L$3&lt;=$C217+$D217-1,VLOOKUP((L$3-$C217+1)/$D217,Profile!$B$2:$C$250,2)*($E217-$G216)-(IF(K$3&gt;=$C217,IF(K$3&lt;=$C217+$D217-1,VLOOKUP((K$3-$C217+1)/$D217,Profile!$B$2:$C$250,2)*($E217-$G216),0),0)),0),0)</f>
        <v>0</v>
      </c>
      <c r="M217" s="148">
        <f>IF(M$3&gt;=$C217,IF(M$3&lt;=$C217+$D217-1,VLOOKUP((M$3-$C217+1)/$D217,Profile!$B$2:$C$250,2)*($E217-$G216)-(IF(L$3&gt;=$C217,IF(L$3&lt;=$C217+$D217-1,VLOOKUP((L$3-$C217+1)/$D217,Profile!$B$2:$C$250,2)*($E217-$G216),0),0)),0),0)</f>
        <v>0</v>
      </c>
      <c r="N217" s="148">
        <f>IF(N$3&gt;=$C217,IF(N$3&lt;=$C217+$D217-1,VLOOKUP((N$3-$C217+1)/$D217,Profile!$B$2:$C$250,2)*($E217-$G216)-(IF(M$3&gt;=$C217,IF(M$3&lt;=$C217+$D217-1,VLOOKUP((M$3-$C217+1)/$D217,Profile!$B$2:$C$250,2)*($E217-$G216),0),0)),0),0)</f>
        <v>0</v>
      </c>
      <c r="O217" s="148">
        <f>IF(O$3&gt;=$C217,IF(O$3&lt;=$C217+$D217-1,VLOOKUP((O$3-$C217+1)/$D217,Profile!$B$2:$C$250,2)*($E217-$G216)-(IF(N$3&gt;=$C217,IF(N$3&lt;=$C217+$D217-1,VLOOKUP((N$3-$C217+1)/$D217,Profile!$B$2:$C$250,2)*($E217-$G216),0),0)),0),0)</f>
        <v>0</v>
      </c>
      <c r="P217" s="148">
        <f>IF(P$3&gt;=$C217,IF(P$3&lt;=$C217+$D217-1,VLOOKUP((P$3-$C217+1)/$D217,Profile!$B$2:$C$250,2)*($E217-$G216)-(IF(O$3&gt;=$C217,IF(O$3&lt;=$C217+$D217-1,VLOOKUP((O$3-$C217+1)/$D217,Profile!$B$2:$C$250,2)*($E217-$G216),0),0)),0),0)</f>
        <v>0</v>
      </c>
      <c r="Q217" s="148">
        <f>IF(Q$3&gt;=$C217,IF(Q$3&lt;=$C217+$D217-1,VLOOKUP((Q$3-$C217+1)/$D217,Profile!$B$2:$C$250,2)*($E217-$G216)-(IF(P$3&gt;=$C217,IF(P$3&lt;=$C217+$D217-1,VLOOKUP((P$3-$C217+1)/$D217,Profile!$B$2:$C$250,2)*($E217-$G216),0),0)),0),0)</f>
        <v>0</v>
      </c>
      <c r="R217" s="148">
        <f>IF(R$3&gt;=$C217,IF(R$3&lt;=$C217+$D217-1,VLOOKUP((R$3-$C217+1)/$D217,Profile!$B$2:$C$250,2)*($E217-$G216)-(IF(Q$3&gt;=$C217,IF(Q$3&lt;=$C217+$D217-1,VLOOKUP((Q$3-$C217+1)/$D217,Profile!$B$2:$C$250,2)*($E217-$G216),0),0)),0),0)</f>
        <v>0</v>
      </c>
      <c r="S217" s="148">
        <f>IF(S$3&gt;=$C217,IF(S$3&lt;=$C217+$D217-1,VLOOKUP((S$3-$C217+1)/$D217,Profile!$B$2:$C$250,2)*($E217-$G216)-(IF(R$3&gt;=$C217,IF(R$3&lt;=$C217+$D217-1,VLOOKUP((R$3-$C217+1)/$D217,Profile!$B$2:$C$250,2)*($E217-$G216),0),0)),0),0)</f>
        <v>0</v>
      </c>
      <c r="T217" s="148">
        <f>IF(T$3&gt;=$C217,IF(T$3&lt;=$C217+$D217-1,VLOOKUP((T$3-$C217+1)/$D217,Profile!$B$2:$C$250,2)*($E217-$G216)-(IF(S$3&gt;=$C217,IF(S$3&lt;=$C217+$D217-1,VLOOKUP((S$3-$C217+1)/$D217,Profile!$B$2:$C$250,2)*($E217-$G216),0),0)),0),0)</f>
        <v>0</v>
      </c>
      <c r="U217" s="148">
        <f>IF(U$3&gt;=$C217,IF(U$3&lt;=$C217+$D217-1,VLOOKUP((U$3-$C217+1)/$D217,Profile!$B$2:$C$250,2)*($E217-$G216)-(IF(T$3&gt;=$C217,IF(T$3&lt;=$C217+$D217-1,VLOOKUP((T$3-$C217+1)/$D217,Profile!$B$2:$C$250,2)*($E217-$G216),0),0)),0),0)</f>
        <v>0</v>
      </c>
      <c r="V217" s="148">
        <f>IF(V$3&gt;=$C217,IF(V$3&lt;=$C217+$D217-1,VLOOKUP((V$3-$C217+1)/$D217,Profile!$B$2:$C$250,2)*($E217-$G216)-(IF(U$3&gt;=$C217,IF(U$3&lt;=$C217+$D217-1,VLOOKUP((U$3-$C217+1)/$D217,Profile!$B$2:$C$250,2)*($E217-$G216),0),0)),0),0)</f>
        <v>0</v>
      </c>
      <c r="W217" s="148">
        <f>IF(W$3&gt;=$C217,IF(W$3&lt;=$C217+$D217-1,VLOOKUP((W$3-$C217+1)/$D217,Profile!$B$2:$C$250,2)*($E217-$G216)-(IF(V$3&gt;=$C217,IF(V$3&lt;=$C217+$D217-1,VLOOKUP((V$3-$C217+1)/$D217,Profile!$B$2:$C$250,2)*($E217-$G216),0),0)),0),0)</f>
        <v>0</v>
      </c>
      <c r="X217" s="148">
        <f>IF(X$3&gt;=$C217,IF(X$3&lt;=$C217+$D217-1,VLOOKUP((X$3-$C217+1)/$D217,Profile!$B$2:$C$250,2)*($E217-$G216)-(IF(W$3&gt;=$C217,IF(W$3&lt;=$C217+$D217-1,VLOOKUP((W$3-$C217+1)/$D217,Profile!$B$2:$C$250,2)*($E217-$G216),0),0)),0),0)</f>
        <v>0</v>
      </c>
      <c r="Y217" s="148">
        <f>IF(Y$3&gt;=$C217,IF(Y$3&lt;=$C217+$D217-1,VLOOKUP((Y$3-$C217+1)/$D217,Profile!$B$2:$C$250,2)*($E217-$G216)-(IF(X$3&gt;=$C217,IF(X$3&lt;=$C217+$D217-1,VLOOKUP((X$3-$C217+1)/$D217,Profile!$B$2:$C$250,2)*($E217-$G216),0),0)),0),0)</f>
        <v>0</v>
      </c>
      <c r="Z217" s="148">
        <f>IF(Z$3&gt;=$C217,IF(Z$3&lt;=$C217+$D217-1,VLOOKUP((Z$3-$C217+1)/$D217,Profile!$B$2:$C$250,2)*($E217-$G216)-(IF(Y$3&gt;=$C217,IF(Y$3&lt;=$C217+$D217-1,VLOOKUP((Y$3-$C217+1)/$D217,Profile!$B$2:$C$250,2)*($E217-$G216),0),0)),0),0)</f>
        <v>0</v>
      </c>
      <c r="AA217" s="148">
        <f>IF(AA$3&gt;=$C217,IF(AA$3&lt;=$C217+$D217-1,VLOOKUP((AA$3-$C217+1)/$D217,Profile!$B$2:$C$250,2)*($E217-$G216)-(IF(Z$3&gt;=$C217,IF(Z$3&lt;=$C217+$D217-1,VLOOKUP((Z$3-$C217+1)/$D217,Profile!$B$2:$C$250,2)*($E217-$G216),0),0)),0),0)</f>
        <v>0</v>
      </c>
      <c r="AB217" s="148">
        <f>IF(AB$3&gt;=$C217,IF(AB$3&lt;=$C217+$D217-1,VLOOKUP((AB$3-$C217+1)/$D217,Profile!$B$2:$C$250,2)*($E217-$G216)-(IF(AA$3&gt;=$C217,IF(AA$3&lt;=$C217+$D217-1,VLOOKUP((AA$3-$C217+1)/$D217,Profile!$B$2:$C$250,2)*($E217-$G216),0),0)),0),0)</f>
        <v>0</v>
      </c>
      <c r="AC217" s="148">
        <f>IF(AC$3&gt;=$C217,IF(AC$3&lt;=$C217+$D217-1,VLOOKUP((AC$3-$C217+1)/$D217,Profile!$B$2:$C$250,2)*($E217-$G216)-(IF(AB$3&gt;=$C217,IF(AB$3&lt;=$C217+$D217-1,VLOOKUP((AB$3-$C217+1)/$D217,Profile!$B$2:$C$250,2)*($E217-$G216),0),0)),0),0)</f>
        <v>0</v>
      </c>
      <c r="AD217" s="148">
        <f>IF(AD$3&gt;=$C217,IF(AD$3&lt;=$C217+$D217-1,VLOOKUP((AD$3-$C217+1)/$D217,Profile!$B$2:$C$250,2)*($E217-$G216)-(IF(AC$3&gt;=$C217,IF(AC$3&lt;=$C217+$D217-1,VLOOKUP((AC$3-$C217+1)/$D217,Profile!$B$2:$C$250,2)*($E217-$G216),0),0)),0),0)</f>
        <v>0</v>
      </c>
      <c r="AE217" s="148">
        <f>IF(AE$3&gt;=$C217,IF(AE$3&lt;=$C217+$D217-1,VLOOKUP((AE$3-$C217+1)/$D217,Profile!$B$2:$C$250,2)*($E217-$G216)-(IF(AD$3&gt;=$C217,IF(AD$3&lt;=$C217+$D217-1,VLOOKUP((AD$3-$C217+1)/$D217,Profile!$B$2:$C$250,2)*($E217-$G216),0),0)),0),0)</f>
        <v>0</v>
      </c>
      <c r="AF217" s="148">
        <f>IF(AF$3&gt;=$C217,IF(AF$3&lt;=$C217+$D217-1,VLOOKUP((AF$3-$C217+1)/$D217,Profile!$B$2:$C$250,2)*($E217-$G216)-(IF(AE$3&gt;=$C217,IF(AE$3&lt;=$C217+$D217-1,VLOOKUP((AE$3-$C217+1)/$D217,Profile!$B$2:$C$250,2)*($E217-$G216),0),0)),0),0)</f>
        <v>0</v>
      </c>
      <c r="AG217" s="148">
        <f>IF(AG$3&gt;=$C217,IF(AG$3&lt;=$C217+$D217-1,VLOOKUP((AG$3-$C217+1)/$D217,Profile!$B$2:$C$250,2)*($E217-$G216)-(IF(AF$3&gt;=$C217,IF(AF$3&lt;=$C217+$D217-1,VLOOKUP((AF$3-$C217+1)/$D217,Profile!$B$2:$C$250,2)*($E217-$G216),0),0)),0),0)</f>
        <v>0</v>
      </c>
      <c r="AH217" s="148">
        <f>IF(AH$3&gt;=$C217,IF(AH$3&lt;=$C217+$D217-1,VLOOKUP((AH$3-$C217+1)/$D217,Profile!$B$2:$C$250,2)*($E217-$G216)-(IF(AG$3&gt;=$C217,IF(AG$3&lt;=$C217+$D217-1,VLOOKUP((AG$3-$C217+1)/$D217,Profile!$B$2:$C$250,2)*($E217-$G216),0),0)),0),0)</f>
        <v>0</v>
      </c>
      <c r="AI217" s="148">
        <f>IF(AI$3&gt;=$C217,IF(AI$3&lt;=$C217+$D217-1,VLOOKUP((AI$3-$C217+1)/$D217,Profile!$B$2:$C$250,2)*($E217-$G216)-(IF(AH$3&gt;=$C217,IF(AH$3&lt;=$C217+$D217-1,VLOOKUP((AH$3-$C217+1)/$D217,Profile!$B$2:$C$250,2)*($E217-$G216),0),0)),0),0)</f>
        <v>0</v>
      </c>
      <c r="AJ217" s="148">
        <f>IF(AJ$3&gt;=$C217,IF(AJ$3&lt;=$C217+$D217-1,VLOOKUP((AJ$3-$C217+1)/$D217,Profile!$B$2:$C$250,2)*($E217-$G216)-(IF(AI$3&gt;=$C217,IF(AI$3&lt;=$C217+$D217-1,VLOOKUP((AI$3-$C217+1)/$D217,Profile!$B$2:$C$250,2)*($E217-$G216),0),0)),0),0)</f>
        <v>0</v>
      </c>
      <c r="AK217" s="148">
        <f>IF(AK$3&gt;=$C217,IF(AK$3&lt;=$C217+$D217-1,VLOOKUP((AK$3-$C217+1)/$D217,Profile!$B$2:$C$250,2)*($E217-$G216)-(IF(AJ$3&gt;=$C217,IF(AJ$3&lt;=$C217+$D217-1,VLOOKUP((AJ$3-$C217+1)/$D217,Profile!$B$2:$C$250,2)*($E217-$G216),0),0)),0),0)</f>
        <v>0</v>
      </c>
      <c r="AL217" s="148">
        <f>IF(AL$3&gt;=$C217,IF(AL$3&lt;=$C217+$D217-1,VLOOKUP((AL$3-$C217+1)/$D217,Profile!$B$2:$C$250,2)*($E217-$G216)-(IF(AK$3&gt;=$C217,IF(AK$3&lt;=$C217+$D217-1,VLOOKUP((AK$3-$C217+1)/$D217,Profile!$B$2:$C$250,2)*($E217-$G216),0),0)),0),0)</f>
        <v>0</v>
      </c>
      <c r="AM217" s="148">
        <f>IF(AM$3&gt;=$C217,IF(AM$3&lt;=$C217+$D217-1,VLOOKUP((AM$3-$C217+1)/$D217,Profile!$B$2:$C$250,2)*($E217-$G216)-(IF(AL$3&gt;=$C217,IF(AL$3&lt;=$C217+$D217-1,VLOOKUP((AL$3-$C217+1)/$D217,Profile!$B$2:$C$250,2)*($E217-$G216),0),0)),0),0)</f>
        <v>0</v>
      </c>
      <c r="AN217" s="148">
        <f>IF(AN$3&gt;=$C217,IF(AN$3&lt;=$C217+$D217-1,VLOOKUP((AN$3-$C217+1)/$D217,Profile!$B$2:$C$250,2)*($E217-$G216)-(IF(AM$3&gt;=$C217,IF(AM$3&lt;=$C217+$D217-1,VLOOKUP((AM$3-$C217+1)/$D217,Profile!$B$2:$C$250,2)*($E217-$G216),0),0)),0),0)</f>
        <v>0</v>
      </c>
      <c r="AO217" s="148">
        <f>IF(AO$3&gt;=$C217,IF(AO$3&lt;=$C217+$D217-1,VLOOKUP((AO$3-$C217+1)/$D217,Profile!$B$2:$C$250,2)*($E217-$G216)-(IF(AN$3&gt;=$C217,IF(AN$3&lt;=$C217+$D217-1,VLOOKUP((AN$3-$C217+1)/$D217,Profile!$B$2:$C$250,2)*($E217-$G216),0),0)),0),0)</f>
        <v>0</v>
      </c>
      <c r="AP217" s="148">
        <f>IF(AP$3&gt;=$C217,IF(AP$3&lt;=$C217+$D217-1,VLOOKUP((AP$3-$C217+1)/$D217,Profile!$B$2:$C$250,2)*($E217-$G216)-(IF(AO$3&gt;=$C217,IF(AO$3&lt;=$C217+$D217-1,VLOOKUP((AO$3-$C217+1)/$D217,Profile!$B$2:$C$250,2)*($E217-$G216),0),0)),0),0)</f>
        <v>0</v>
      </c>
      <c r="AQ217" s="148">
        <f>IF(AQ$3&gt;=$C217,IF(AQ$3&lt;=$C217+$D217-1,VLOOKUP((AQ$3-$C217+1)/$D217,Profile!$B$2:$C$250,2)*($E217-$G216)-(IF(AP$3&gt;=$C217,IF(AP$3&lt;=$C217+$D217-1,VLOOKUP((AP$3-$C217+1)/$D217,Profile!$B$2:$C$250,2)*($E217-$G216),0),0)),0),0)</f>
        <v>0</v>
      </c>
      <c r="AR217" s="148">
        <f>IF(AR$3&gt;=$C217,IF(AR$3&lt;=$C217+$D217-1,VLOOKUP((AR$3-$C217+1)/$D217,Profile!$B$2:$C$250,2)*($E217-$G216)-(IF(AQ$3&gt;=$C217,IF(AQ$3&lt;=$C217+$D217-1,VLOOKUP((AQ$3-$C217+1)/$D217,Profile!$B$2:$C$250,2)*($E217-$G216),0),0)),0),0)</f>
        <v>0</v>
      </c>
      <c r="AS217" s="148">
        <f>IF(AS$3&gt;=$C217,IF(AS$3&lt;=$C217+$D217-1,VLOOKUP((AS$3-$C217+1)/$D217,Profile!$B$2:$C$250,2)*($E217-$G216)-(IF(AR$3&gt;=$C217,IF(AR$3&lt;=$C217+$D217-1,VLOOKUP((AR$3-$C217+1)/$D217,Profile!$B$2:$C$250,2)*($E217-$G216),0),0)),0),0)</f>
        <v>0</v>
      </c>
      <c r="AT217" s="148">
        <f>IF(AT$3&gt;=$C217,IF(AT$3&lt;=$C217+$D217-1,VLOOKUP((AT$3-$C217+1)/$D217,Profile!$B$2:$C$250,2)*($E217-$G216)-(IF(AS$3&gt;=$C217,IF(AS$3&lt;=$C217+$D217-1,VLOOKUP((AS$3-$C217+1)/$D217,Profile!$B$2:$C$250,2)*($E217-$G216),0),0)),0),0)</f>
        <v>0</v>
      </c>
      <c r="AU217" s="148">
        <f>IF(AU$3&gt;=$C217,IF(AU$3&lt;=$C217+$D217-1,VLOOKUP((AU$3-$C217+1)/$D217,Profile!$B$2:$C$250,2)*($E217-$G216)-(IF(AT$3&gt;=$C217,IF(AT$3&lt;=$C217+$D217-1,VLOOKUP((AT$3-$C217+1)/$D217,Profile!$B$2:$C$250,2)*($E217-$G216),0),0)),0),0)</f>
        <v>0</v>
      </c>
      <c r="AV217" s="148">
        <f>IF(AV$3&gt;=$C217,IF(AV$3&lt;=$C217+$D217-1,VLOOKUP((AV$3-$C217+1)/$D217,Profile!$B$2:$C$250,2)*($E217-$G216)-(IF(AU$3&gt;=$C217,IF(AU$3&lt;=$C217+$D217-1,VLOOKUP((AU$3-$C217+1)/$D217,Profile!$B$2:$C$250,2)*($E217-$G216),0),0)),0),0)</f>
        <v>0</v>
      </c>
      <c r="AW217" s="148">
        <f>IF(AW$3&gt;=$C217,IF(AW$3&lt;=$C217+$D217-1,VLOOKUP((AW$3-$C217+1)/$D217,Profile!$B$2:$C$250,2)*($E217-$G216)-(IF(AV$3&gt;=$C217,IF(AV$3&lt;=$C217+$D217-1,VLOOKUP((AV$3-$C217+1)/$D217,Profile!$B$2:$C$250,2)*($E217-$G216),0),0)),0),0)</f>
        <v>0</v>
      </c>
      <c r="AX217" s="148">
        <f>IF(AX$3&gt;=$C217,IF(AX$3&lt;=$C217+$D217-1,VLOOKUP((AX$3-$C217+1)/$D217,Profile!$B$2:$C$250,2)*($E217-$G216)-(IF(AW$3&gt;=$C217,IF(AW$3&lt;=$C217+$D217-1,VLOOKUP((AW$3-$C217+1)/$D217,Profile!$B$2:$C$250,2)*($E217-$G216),0),0)),0),0)</f>
        <v>0</v>
      </c>
      <c r="AY217" s="148">
        <f>IF(AY$3&gt;=$C217,IF(AY$3&lt;=$C217+$D217-1,VLOOKUP((AY$3-$C217+1)/$D217,Profile!$B$2:$C$250,2)*($E217-$G216)-(IF(AX$3&gt;=$C217,IF(AX$3&lt;=$C217+$D217-1,VLOOKUP((AX$3-$C217+1)/$D217,Profile!$B$2:$C$250,2)*($E217-$G216),0),0)),0),0)</f>
        <v>0</v>
      </c>
      <c r="AZ217" s="148">
        <f>IF(AZ$3&gt;=$C217,IF(AZ$3&lt;=$C217+$D217-1,VLOOKUP((AZ$3-$C217+1)/$D217,Profile!$B$2:$C$250,2)*($E217-$G216)-(IF(AY$3&gt;=$C217,IF(AY$3&lt;=$C217+$D217-1,VLOOKUP((AY$3-$C217+1)/$D217,Profile!$B$2:$C$250,2)*($E217-$G216),0),0)),0),0)</f>
        <v>0</v>
      </c>
      <c r="BA217" s="148">
        <f>IF(BA$3&gt;=$C217,IF(BA$3&lt;=$C217+$D217-1,VLOOKUP((BA$3-$C217+1)/$D217,Profile!$B$2:$C$250,2)*($E217-$G216)-(IF(AZ$3&gt;=$C217,IF(AZ$3&lt;=$C217+$D217-1,VLOOKUP((AZ$3-$C217+1)/$D217,Profile!$B$2:$C$250,2)*($E217-$G216),0),0)),0),0)</f>
        <v>0</v>
      </c>
      <c r="BB217" s="148">
        <f>IF(BB$3&gt;=$C217,IF(BB$3&lt;=$C217+$D217-1,VLOOKUP((BB$3-$C217+1)/$D217,Profile!$B$2:$C$250,2)*($E217-$G216)-(IF(BA$3&gt;=$C217,IF(BA$3&lt;=$C217+$D217-1,VLOOKUP((BA$3-$C217+1)/$D217,Profile!$B$2:$C$250,2)*($E217-$G216),0),0)),0),0)</f>
        <v>0</v>
      </c>
      <c r="BC217" s="148">
        <f>IF(BC$3&gt;=$C217,IF(BC$3&lt;=$C217+$D217-1,VLOOKUP((BC$3-$C217+1)/$D217,Profile!$B$2:$C$250,2)*($E217-$G216)-(IF(BB$3&gt;=$C217,IF(BB$3&lt;=$C217+$D217-1,VLOOKUP((BB$3-$C217+1)/$D217,Profile!$B$2:$C$250,2)*($E217-$G216),0),0)),0),0)</f>
        <v>0</v>
      </c>
      <c r="BD217" s="148">
        <f>IF(BD$3&gt;=$C217,IF(BD$3&lt;=$C217+$D217-1,VLOOKUP((BD$3-$C217+1)/$D217,Profile!$B$2:$C$250,2)*($E217-$G216)-(IF(BC$3&gt;=$C217,IF(BC$3&lt;=$C217+$D217-1,VLOOKUP((BC$3-$C217+1)/$D217,Profile!$B$2:$C$250,2)*($E217-$G216),0),0)),0),0)</f>
        <v>0</v>
      </c>
      <c r="BE217" s="148">
        <f>IF(BE$3&gt;=$C217,IF(BE$3&lt;=$C217+$D217-1,VLOOKUP((BE$3-$C217+1)/$D217,Profile!$B$2:$C$250,2)*($E217-$G216)-(IF(BD$3&gt;=$C217,IF(BD$3&lt;=$C217+$D217-1,VLOOKUP((BD$3-$C217+1)/$D217,Profile!$B$2:$C$250,2)*($E217-$G216),0),0)),0),0)</f>
        <v>0</v>
      </c>
      <c r="BF217" s="148">
        <f>IF(BF$3&gt;=$C217,IF(BF$3&lt;=$C217+$D217-1,VLOOKUP((BF$3-$C217+1)/$D217,Profile!$B$2:$C$250,2)*($E217-$G216)-(IF(BE$3&gt;=$C217,IF(BE$3&lt;=$C217+$D217-1,VLOOKUP((BE$3-$C217+1)/$D217,Profile!$B$2:$C$250,2)*($E217-$G216),0),0)),0),0)</f>
        <v>0</v>
      </c>
      <c r="BG217" s="148">
        <f>IF(BG$3&gt;=$C217,IF(BG$3&lt;=$C217+$D217-1,VLOOKUP((BG$3-$C217+1)/$D217,Profile!$B$2:$C$250,2)*($E217-$G216)-(IF(BF$3&gt;=$C217,IF(BF$3&lt;=$C217+$D217-1,VLOOKUP((BF$3-$C217+1)/$D217,Profile!$B$2:$C$250,2)*($E217-$G216),0),0)),0),0)</f>
        <v>0</v>
      </c>
      <c r="BH217" s="148">
        <f>IF(BH$3&gt;=$C217,IF(BH$3&lt;=$C217+$D217-1,VLOOKUP((BH$3-$C217+1)/$D217,Profile!$B$2:$C$250,2)*($E217-$G216)-(IF(BG$3&gt;=$C217,IF(BG$3&lt;=$C217+$D217-1,VLOOKUP((BG$3-$C217+1)/$D217,Profile!$B$2:$C$250,2)*($E217-$G216),0),0)),0),0)</f>
        <v>0</v>
      </c>
      <c r="BI217" s="148">
        <f>IF(BI$3&gt;=$C217,IF(BI$3&lt;=$C217+$D217-1,VLOOKUP((BI$3-$C217+1)/$D217,Profile!$B$2:$C$250,2)*($E217-$G216)-(IF(BH$3&gt;=$C217,IF(BH$3&lt;=$C217+$D217-1,VLOOKUP((BH$3-$C217+1)/$D217,Profile!$B$2:$C$250,2)*($E217-$G216),0),0)),0),0)</f>
        <v>0</v>
      </c>
      <c r="BJ217" s="148">
        <f>IF(BJ$3&gt;=$C217,IF(BJ$3&lt;=$C217+$D217-1,VLOOKUP((BJ$3-$C217+1)/$D217,Profile!$B$2:$C$250,2)*($E217-$G216)-(IF(BI$3&gt;=$C217,IF(BI$3&lt;=$C217+$D217-1,VLOOKUP((BI$3-$C217+1)/$D217,Profile!$B$2:$C$250,2)*($E217-$G216),0),0)),0),0)</f>
        <v>0</v>
      </c>
      <c r="BK217" s="148">
        <f>IF(BK$3&gt;=$C217,IF(BK$3&lt;=$C217+$D217-1,VLOOKUP((BK$3-$C217+1)/$D217,Profile!$B$2:$C$250,2)*($E217-$G216)-(IF(BJ$3&gt;=$C217,IF(BJ$3&lt;=$C217+$D217-1,VLOOKUP((BJ$3-$C217+1)/$D217,Profile!$B$2:$C$250,2)*($E217-$G216),0),0)),0),0)</f>
        <v>0</v>
      </c>
      <c r="BL217" s="148">
        <f>IF(BL$3&gt;=$C217,IF(BL$3&lt;=$C217+$D217-1,VLOOKUP((BL$3-$C217+1)/$D217,Profile!$B$2:$C$250,2)*($E217-$G216)-(IF(BK$3&gt;=$C217,IF(BK$3&lt;=$C217+$D217-1,VLOOKUP((BK$3-$C217+1)/$D217,Profile!$B$2:$C$250,2)*($E217-$G216),0),0)),0),0)</f>
        <v>0</v>
      </c>
      <c r="BM217" s="148">
        <f>IF(BM$3&gt;=$C217,IF(BM$3&lt;=$C217+$D217-1,VLOOKUP((BM$3-$C217+1)/$D217,Profile!$B$2:$C$250,2)*($E217-$G216)-(IF(BL$3&gt;=$C217,IF(BL$3&lt;=$C217+$D217-1,VLOOKUP((BL$3-$C217+1)/$D217,Profile!$B$2:$C$250,2)*($E217-$G216),0),0)),0),0)</f>
        <v>0</v>
      </c>
      <c r="BN217" s="148">
        <f>IF(BN$3&gt;=$C217,IF(BN$3&lt;=$C217+$D217-1,VLOOKUP((BN$3-$C217+1)/$D217,Profile!$B$2:$C$250,2)*($E217-$G216)-(IF(BM$3&gt;=$C217,IF(BM$3&lt;=$C217+$D217-1,VLOOKUP((BM$3-$C217+1)/$D217,Profile!$B$2:$C$250,2)*($E217-$G216),0),0)),0),0)</f>
        <v>0</v>
      </c>
      <c r="BO217" s="148">
        <f>IF(BO$3&gt;=$C217,IF(BO$3&lt;=$C217+$D217-1,VLOOKUP((BO$3-$C217+1)/$D217,Profile!$B$2:$C$250,2)*($E217-$G216)-(IF(BN$3&gt;=$C217,IF(BN$3&lt;=$C217+$D217-1,VLOOKUP((BN$3-$C217+1)/$D217,Profile!$B$2:$C$250,2)*($E217-$G216),0),0)),0),0)</f>
        <v>0</v>
      </c>
      <c r="BP217" s="148">
        <f>IF(BP$3&gt;=$C217,IF(BP$3&lt;=$C217+$D217-1,VLOOKUP((BP$3-$C217+1)/$D217,Profile!$B$2:$C$250,2)*($E217-$G216)-(IF(BO$3&gt;=$C217,IF(BO$3&lt;=$C217+$D217-1,VLOOKUP((BO$3-$C217+1)/$D217,Profile!$B$2:$C$250,2)*($E217-$G216),0),0)),0),0)</f>
        <v>0</v>
      </c>
      <c r="BQ217" s="148">
        <f>IF(BQ$3&gt;=$C217,IF(BQ$3&lt;=$C217+$D217-1,VLOOKUP((BQ$3-$C217+1)/$D217,Profile!$B$2:$C$250,2)*($E217-$G216)-(IF(BP$3&gt;=$C217,IF(BP$3&lt;=$C217+$D217-1,VLOOKUP((BP$3-$C217+1)/$D217,Profile!$B$2:$C$250,2)*($E217-$G216),0),0)),0),0)</f>
        <v>0</v>
      </c>
      <c r="BR217" s="148">
        <f>IF(BR$3&gt;=$C217,IF(BR$3&lt;=$C217+$D217-1,VLOOKUP((BR$3-$C217+1)/$D217,Profile!$B$2:$C$250,2)*($E217-$G216)-(IF(BQ$3&gt;=$C217,IF(BQ$3&lt;=$C217+$D217-1,VLOOKUP((BQ$3-$C217+1)/$D217,Profile!$B$2:$C$250,2)*($E217-$G216),0),0)),0),0)</f>
        <v>0</v>
      </c>
      <c r="BS217" s="148">
        <f>IF(BS$3&gt;=$C217,IF(BS$3&lt;=$C217+$D217-1,VLOOKUP((BS$3-$C217+1)/$D217,Profile!$B$2:$C$250,2)*($E217-$G216)-(IF(BR$3&gt;=$C217,IF(BR$3&lt;=$C217+$D217-1,VLOOKUP((BR$3-$C217+1)/$D217,Profile!$B$2:$C$250,2)*($E217-$G216),0),0)),0),0)</f>
        <v>0</v>
      </c>
      <c r="BT217" s="148">
        <f>IF(BT$3&gt;=$C217,IF(BT$3&lt;=$C217+$D217-1,VLOOKUP((BT$3-$C217+1)/$D217,Profile!$B$2:$C$250,2)*($E217-$G216)-(IF(BS$3&gt;=$C217,IF(BS$3&lt;=$C217+$D217-1,VLOOKUP((BS$3-$C217+1)/$D217,Profile!$B$2:$C$250,2)*($E217-$G216),0),0)),0),0)</f>
        <v>0</v>
      </c>
    </row>
    <row r="218" spans="1:72" ht="10.15" customHeight="1">
      <c r="A218" s="131"/>
      <c r="B218" s="154"/>
      <c r="C218" s="131"/>
      <c r="D218" s="153"/>
      <c r="E218" s="149"/>
      <c r="F218" s="142" t="s">
        <v>31</v>
      </c>
      <c r="G218" s="148">
        <f>SUM(H218:GA218)</f>
        <v>0</v>
      </c>
      <c r="H218" s="148">
        <f t="shared" ref="H218:AM218" si="170">+H216+H217</f>
        <v>0</v>
      </c>
      <c r="I218" s="148">
        <f t="shared" si="170"/>
        <v>0</v>
      </c>
      <c r="J218" s="148">
        <f t="shared" si="170"/>
        <v>0</v>
      </c>
      <c r="K218" s="148">
        <f t="shared" si="170"/>
        <v>0</v>
      </c>
      <c r="L218" s="148">
        <f t="shared" si="170"/>
        <v>0</v>
      </c>
      <c r="M218" s="148">
        <f t="shared" si="170"/>
        <v>0</v>
      </c>
      <c r="N218" s="148">
        <f t="shared" si="170"/>
        <v>0</v>
      </c>
      <c r="O218" s="148">
        <f t="shared" si="170"/>
        <v>0</v>
      </c>
      <c r="P218" s="148">
        <f t="shared" si="170"/>
        <v>0</v>
      </c>
      <c r="Q218" s="148">
        <f t="shared" si="170"/>
        <v>0</v>
      </c>
      <c r="R218" s="148">
        <f t="shared" si="170"/>
        <v>0</v>
      </c>
      <c r="S218" s="148">
        <f t="shared" si="170"/>
        <v>0</v>
      </c>
      <c r="T218" s="148">
        <f t="shared" si="170"/>
        <v>0</v>
      </c>
      <c r="U218" s="148">
        <f t="shared" si="170"/>
        <v>0</v>
      </c>
      <c r="V218" s="148">
        <f t="shared" si="170"/>
        <v>0</v>
      </c>
      <c r="W218" s="148">
        <f t="shared" si="170"/>
        <v>0</v>
      </c>
      <c r="X218" s="148">
        <f t="shared" si="170"/>
        <v>0</v>
      </c>
      <c r="Y218" s="148">
        <f t="shared" si="170"/>
        <v>0</v>
      </c>
      <c r="Z218" s="148">
        <f t="shared" si="170"/>
        <v>0</v>
      </c>
      <c r="AA218" s="148">
        <f t="shared" si="170"/>
        <v>0</v>
      </c>
      <c r="AB218" s="148">
        <f t="shared" si="170"/>
        <v>0</v>
      </c>
      <c r="AC218" s="148">
        <f t="shared" si="170"/>
        <v>0</v>
      </c>
      <c r="AD218" s="148">
        <f t="shared" si="170"/>
        <v>0</v>
      </c>
      <c r="AE218" s="148">
        <f t="shared" si="170"/>
        <v>0</v>
      </c>
      <c r="AF218" s="148">
        <f t="shared" si="170"/>
        <v>0</v>
      </c>
      <c r="AG218" s="148">
        <f t="shared" si="170"/>
        <v>0</v>
      </c>
      <c r="AH218" s="148">
        <f t="shared" si="170"/>
        <v>0</v>
      </c>
      <c r="AI218" s="148">
        <f t="shared" si="170"/>
        <v>0</v>
      </c>
      <c r="AJ218" s="148">
        <f t="shared" si="170"/>
        <v>0</v>
      </c>
      <c r="AK218" s="148">
        <f t="shared" si="170"/>
        <v>0</v>
      </c>
      <c r="AL218" s="148">
        <f t="shared" si="170"/>
        <v>0</v>
      </c>
      <c r="AM218" s="148">
        <f t="shared" si="170"/>
        <v>0</v>
      </c>
      <c r="AN218" s="148">
        <f t="shared" ref="AN218:BS218" si="171">+AN216+AN217</f>
        <v>0</v>
      </c>
      <c r="AO218" s="148">
        <f t="shared" si="171"/>
        <v>0</v>
      </c>
      <c r="AP218" s="148">
        <f t="shared" si="171"/>
        <v>0</v>
      </c>
      <c r="AQ218" s="148">
        <f t="shared" si="171"/>
        <v>0</v>
      </c>
      <c r="AR218" s="148">
        <f t="shared" si="171"/>
        <v>0</v>
      </c>
      <c r="AS218" s="148">
        <f t="shared" si="171"/>
        <v>0</v>
      </c>
      <c r="AT218" s="148">
        <f t="shared" si="171"/>
        <v>0</v>
      </c>
      <c r="AU218" s="148">
        <f t="shared" si="171"/>
        <v>0</v>
      </c>
      <c r="AV218" s="148">
        <f t="shared" si="171"/>
        <v>0</v>
      </c>
      <c r="AW218" s="148">
        <f t="shared" si="171"/>
        <v>0</v>
      </c>
      <c r="AX218" s="148">
        <f t="shared" si="171"/>
        <v>0</v>
      </c>
      <c r="AY218" s="148">
        <f t="shared" si="171"/>
        <v>0</v>
      </c>
      <c r="AZ218" s="148">
        <f t="shared" si="171"/>
        <v>0</v>
      </c>
      <c r="BA218" s="148">
        <f t="shared" si="171"/>
        <v>0</v>
      </c>
      <c r="BB218" s="148">
        <f t="shared" si="171"/>
        <v>0</v>
      </c>
      <c r="BC218" s="148">
        <f t="shared" si="171"/>
        <v>0</v>
      </c>
      <c r="BD218" s="148">
        <f t="shared" si="171"/>
        <v>0</v>
      </c>
      <c r="BE218" s="148">
        <f t="shared" si="171"/>
        <v>0</v>
      </c>
      <c r="BF218" s="148">
        <f t="shared" si="171"/>
        <v>0</v>
      </c>
      <c r="BG218" s="148">
        <f t="shared" si="171"/>
        <v>0</v>
      </c>
      <c r="BH218" s="148">
        <f t="shared" si="171"/>
        <v>0</v>
      </c>
      <c r="BI218" s="148">
        <f t="shared" si="171"/>
        <v>0</v>
      </c>
      <c r="BJ218" s="148">
        <f t="shared" si="171"/>
        <v>0</v>
      </c>
      <c r="BK218" s="148">
        <f t="shared" si="171"/>
        <v>0</v>
      </c>
      <c r="BL218" s="148">
        <f t="shared" si="171"/>
        <v>0</v>
      </c>
      <c r="BM218" s="148">
        <f t="shared" si="171"/>
        <v>0</v>
      </c>
      <c r="BN218" s="148">
        <f t="shared" si="171"/>
        <v>0</v>
      </c>
      <c r="BO218" s="148">
        <f t="shared" si="171"/>
        <v>0</v>
      </c>
      <c r="BP218" s="148">
        <f t="shared" si="171"/>
        <v>0</v>
      </c>
      <c r="BQ218" s="148">
        <f t="shared" si="171"/>
        <v>0</v>
      </c>
      <c r="BR218" s="148">
        <f t="shared" si="171"/>
        <v>0</v>
      </c>
      <c r="BS218" s="148">
        <f t="shared" si="171"/>
        <v>0</v>
      </c>
      <c r="BT218" s="148">
        <f>+BT216+BT217</f>
        <v>0</v>
      </c>
    </row>
    <row r="219" spans="1:72" ht="10.15" customHeight="1">
      <c r="A219" s="131"/>
      <c r="B219" s="154"/>
      <c r="C219" s="131"/>
      <c r="D219" s="149"/>
      <c r="F219" s="142" t="s">
        <v>36</v>
      </c>
      <c r="G219" s="148"/>
      <c r="H219" s="148">
        <f>+H218</f>
        <v>0</v>
      </c>
      <c r="I219" s="148">
        <f t="shared" ref="I219:AN219" si="172">+I218+H219</f>
        <v>0</v>
      </c>
      <c r="J219" s="148">
        <f t="shared" si="172"/>
        <v>0</v>
      </c>
      <c r="K219" s="148">
        <f t="shared" si="172"/>
        <v>0</v>
      </c>
      <c r="L219" s="148">
        <f t="shared" si="172"/>
        <v>0</v>
      </c>
      <c r="M219" s="148">
        <f t="shared" si="172"/>
        <v>0</v>
      </c>
      <c r="N219" s="148">
        <f t="shared" si="172"/>
        <v>0</v>
      </c>
      <c r="O219" s="148">
        <f t="shared" si="172"/>
        <v>0</v>
      </c>
      <c r="P219" s="148">
        <f t="shared" si="172"/>
        <v>0</v>
      </c>
      <c r="Q219" s="148">
        <f t="shared" si="172"/>
        <v>0</v>
      </c>
      <c r="R219" s="148">
        <f t="shared" si="172"/>
        <v>0</v>
      </c>
      <c r="S219" s="148">
        <f t="shared" si="172"/>
        <v>0</v>
      </c>
      <c r="T219" s="148">
        <f t="shared" si="172"/>
        <v>0</v>
      </c>
      <c r="U219" s="148">
        <f t="shared" si="172"/>
        <v>0</v>
      </c>
      <c r="V219" s="148">
        <f t="shared" si="172"/>
        <v>0</v>
      </c>
      <c r="W219" s="148">
        <f t="shared" si="172"/>
        <v>0</v>
      </c>
      <c r="X219" s="148">
        <f t="shared" si="172"/>
        <v>0</v>
      </c>
      <c r="Y219" s="148">
        <f t="shared" si="172"/>
        <v>0</v>
      </c>
      <c r="Z219" s="148">
        <f t="shared" si="172"/>
        <v>0</v>
      </c>
      <c r="AA219" s="148">
        <f t="shared" si="172"/>
        <v>0</v>
      </c>
      <c r="AB219" s="148">
        <f t="shared" si="172"/>
        <v>0</v>
      </c>
      <c r="AC219" s="148">
        <f t="shared" si="172"/>
        <v>0</v>
      </c>
      <c r="AD219" s="148">
        <f t="shared" si="172"/>
        <v>0</v>
      </c>
      <c r="AE219" s="148">
        <f t="shared" si="172"/>
        <v>0</v>
      </c>
      <c r="AF219" s="148">
        <f t="shared" si="172"/>
        <v>0</v>
      </c>
      <c r="AG219" s="148">
        <f t="shared" si="172"/>
        <v>0</v>
      </c>
      <c r="AH219" s="148">
        <f t="shared" si="172"/>
        <v>0</v>
      </c>
      <c r="AI219" s="148">
        <f t="shared" si="172"/>
        <v>0</v>
      </c>
      <c r="AJ219" s="148">
        <f t="shared" si="172"/>
        <v>0</v>
      </c>
      <c r="AK219" s="148">
        <f t="shared" si="172"/>
        <v>0</v>
      </c>
      <c r="AL219" s="148">
        <f t="shared" si="172"/>
        <v>0</v>
      </c>
      <c r="AM219" s="148">
        <f t="shared" si="172"/>
        <v>0</v>
      </c>
      <c r="AN219" s="148">
        <f t="shared" si="172"/>
        <v>0</v>
      </c>
      <c r="AO219" s="148">
        <f t="shared" ref="AO219:BT219" si="173">+AO218+AN219</f>
        <v>0</v>
      </c>
      <c r="AP219" s="148">
        <f t="shared" si="173"/>
        <v>0</v>
      </c>
      <c r="AQ219" s="148">
        <f t="shared" si="173"/>
        <v>0</v>
      </c>
      <c r="AR219" s="148">
        <f t="shared" si="173"/>
        <v>0</v>
      </c>
      <c r="AS219" s="148">
        <f t="shared" si="173"/>
        <v>0</v>
      </c>
      <c r="AT219" s="148">
        <f t="shared" si="173"/>
        <v>0</v>
      </c>
      <c r="AU219" s="148">
        <f t="shared" si="173"/>
        <v>0</v>
      </c>
      <c r="AV219" s="148">
        <f t="shared" si="173"/>
        <v>0</v>
      </c>
      <c r="AW219" s="148">
        <f t="shared" si="173"/>
        <v>0</v>
      </c>
      <c r="AX219" s="148">
        <f t="shared" si="173"/>
        <v>0</v>
      </c>
      <c r="AY219" s="148">
        <f t="shared" si="173"/>
        <v>0</v>
      </c>
      <c r="AZ219" s="148">
        <f t="shared" si="173"/>
        <v>0</v>
      </c>
      <c r="BA219" s="148">
        <f t="shared" si="173"/>
        <v>0</v>
      </c>
      <c r="BB219" s="148">
        <f t="shared" si="173"/>
        <v>0</v>
      </c>
      <c r="BC219" s="148">
        <f t="shared" si="173"/>
        <v>0</v>
      </c>
      <c r="BD219" s="148">
        <f t="shared" si="173"/>
        <v>0</v>
      </c>
      <c r="BE219" s="148">
        <f t="shared" si="173"/>
        <v>0</v>
      </c>
      <c r="BF219" s="148">
        <f t="shared" si="173"/>
        <v>0</v>
      </c>
      <c r="BG219" s="148">
        <f t="shared" si="173"/>
        <v>0</v>
      </c>
      <c r="BH219" s="148">
        <f t="shared" si="173"/>
        <v>0</v>
      </c>
      <c r="BI219" s="148">
        <f t="shared" si="173"/>
        <v>0</v>
      </c>
      <c r="BJ219" s="148">
        <f t="shared" si="173"/>
        <v>0</v>
      </c>
      <c r="BK219" s="148">
        <f t="shared" si="173"/>
        <v>0</v>
      </c>
      <c r="BL219" s="148">
        <f t="shared" si="173"/>
        <v>0</v>
      </c>
      <c r="BM219" s="148">
        <f t="shared" si="173"/>
        <v>0</v>
      </c>
      <c r="BN219" s="148">
        <f t="shared" si="173"/>
        <v>0</v>
      </c>
      <c r="BO219" s="148">
        <f t="shared" si="173"/>
        <v>0</v>
      </c>
      <c r="BP219" s="148">
        <f t="shared" si="173"/>
        <v>0</v>
      </c>
      <c r="BQ219" s="148">
        <f t="shared" si="173"/>
        <v>0</v>
      </c>
      <c r="BR219" s="148">
        <f t="shared" si="173"/>
        <v>0</v>
      </c>
      <c r="BS219" s="148">
        <f t="shared" si="173"/>
        <v>0</v>
      </c>
      <c r="BT219" s="148">
        <f t="shared" si="173"/>
        <v>0</v>
      </c>
    </row>
    <row r="220" spans="1:72" ht="1.9" customHeight="1">
      <c r="A220" s="131"/>
      <c r="B220" s="154"/>
      <c r="C220" s="131"/>
      <c r="E220" s="149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</row>
    <row r="221" spans="1:72" ht="10.15" customHeight="1">
      <c r="A221" s="131">
        <v>44</v>
      </c>
      <c r="B221" s="155" t="s">
        <v>78</v>
      </c>
      <c r="C221" s="131"/>
      <c r="E221" s="149"/>
      <c r="F221" s="156" t="s">
        <v>34</v>
      </c>
      <c r="G221" s="148">
        <f>SUM(H221:GA221)</f>
        <v>0</v>
      </c>
      <c r="H221" s="157"/>
      <c r="I221" s="157"/>
      <c r="J221" s="157"/>
      <c r="K221" s="157">
        <v>0</v>
      </c>
      <c r="L221" s="157">
        <v>0</v>
      </c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</row>
    <row r="222" spans="1:72" ht="10.15" customHeight="1">
      <c r="A222" s="131"/>
      <c r="B222" s="154"/>
      <c r="C222" s="150"/>
      <c r="D222" s="151"/>
      <c r="E222" s="152"/>
      <c r="F222" s="142" t="s">
        <v>35</v>
      </c>
      <c r="G222" s="148">
        <f>SUM(H222:GA222)</f>
        <v>0</v>
      </c>
      <c r="H222" s="148">
        <f>IF(H$3&gt;=$C222,IF(H$3&lt;=$C222+$D222-1,VLOOKUP((H$3-$C222+1)/$D222,Profile!$B$2:$C$250,2)*($E222-$G221)-(IF(G$3&gt;=$C222,IF(G$3&lt;=$C222+$D222-1,VLOOKUP((G$3-$C222+1)/$D222,Profile!$B$2:$C$250,2)*($E222-$G221),0),0)),0),0)</f>
        <v>0</v>
      </c>
      <c r="I222" s="148">
        <f>IF(I$3&gt;=$C222,IF(I$3&lt;=$C222+$D222-1,VLOOKUP((I$3-$C222+1)/$D222,Profile!$B$2:$C$250,2)*($E222-$G221)-(IF(H$3&gt;=$C222,IF(H$3&lt;=$C222+$D222-1,VLOOKUP((H$3-$C222+1)/$D222,Profile!$B$2:$C$250,2)*($E222-$G221),0),0)),0),0)</f>
        <v>0</v>
      </c>
      <c r="J222" s="148">
        <f>IF(J$3&gt;=$C222,IF(J$3&lt;=$C222+$D222-1,VLOOKUP((J$3-$C222+1)/$D222,Profile!$B$2:$C$250,2)*($E222-$G221)-(IF(I$3&gt;=$C222,IF(I$3&lt;=$C222+$D222-1,VLOOKUP((I$3-$C222+1)/$D222,Profile!$B$2:$C$250,2)*($E222-$G221),0),0)),0),0)</f>
        <v>0</v>
      </c>
      <c r="K222" s="148">
        <f>IF(K$3&gt;=$C222,IF(K$3&lt;=$C222+$D222-1,VLOOKUP((K$3-$C222+1)/$D222,Profile!$B$2:$C$250,2)*($E222-$G221)-(IF(J$3&gt;=$C222,IF(J$3&lt;=$C222+$D222-1,VLOOKUP((J$3-$C222+1)/$D222,Profile!$B$2:$C$250,2)*($E222-$G221),0),0)),0),0)</f>
        <v>0</v>
      </c>
      <c r="L222" s="148">
        <f>IF(L$3&gt;=$C222,IF(L$3&lt;=$C222+$D222-1,VLOOKUP((L$3-$C222+1)/$D222,Profile!$B$2:$C$250,2)*($E222-$G221)-(IF(K$3&gt;=$C222,IF(K$3&lt;=$C222+$D222-1,VLOOKUP((K$3-$C222+1)/$D222,Profile!$B$2:$C$250,2)*($E222-$G221),0),0)),0),0)</f>
        <v>0</v>
      </c>
      <c r="M222" s="148">
        <f>IF(M$3&gt;=$C222,IF(M$3&lt;=$C222+$D222-1,VLOOKUP((M$3-$C222+1)/$D222,Profile!$B$2:$C$250,2)*($E222-$G221)-(IF(L$3&gt;=$C222,IF(L$3&lt;=$C222+$D222-1,VLOOKUP((L$3-$C222+1)/$D222,Profile!$B$2:$C$250,2)*($E222-$G221),0),0)),0),0)</f>
        <v>0</v>
      </c>
      <c r="N222" s="148">
        <f>IF(N$3&gt;=$C222,IF(N$3&lt;=$C222+$D222-1,VLOOKUP((N$3-$C222+1)/$D222,Profile!$B$2:$C$250,2)*($E222-$G221)-(IF(M$3&gt;=$C222,IF(M$3&lt;=$C222+$D222-1,VLOOKUP((M$3-$C222+1)/$D222,Profile!$B$2:$C$250,2)*($E222-$G221),0),0)),0),0)</f>
        <v>0</v>
      </c>
      <c r="O222" s="148">
        <f>IF(O$3&gt;=$C222,IF(O$3&lt;=$C222+$D222-1,VLOOKUP((O$3-$C222+1)/$D222,Profile!$B$2:$C$250,2)*($E222-$G221)-(IF(N$3&gt;=$C222,IF(N$3&lt;=$C222+$D222-1,VLOOKUP((N$3-$C222+1)/$D222,Profile!$B$2:$C$250,2)*($E222-$G221),0),0)),0),0)</f>
        <v>0</v>
      </c>
      <c r="P222" s="148">
        <f>IF(P$3&gt;=$C222,IF(P$3&lt;=$C222+$D222-1,VLOOKUP((P$3-$C222+1)/$D222,Profile!$B$2:$C$250,2)*($E222-$G221)-(IF(O$3&gt;=$C222,IF(O$3&lt;=$C222+$D222-1,VLOOKUP((O$3-$C222+1)/$D222,Profile!$B$2:$C$250,2)*($E222-$G221),0),0)),0),0)</f>
        <v>0</v>
      </c>
      <c r="Q222" s="148">
        <f>IF(Q$3&gt;=$C222,IF(Q$3&lt;=$C222+$D222-1,VLOOKUP((Q$3-$C222+1)/$D222,Profile!$B$2:$C$250,2)*($E222-$G221)-(IF(P$3&gt;=$C222,IF(P$3&lt;=$C222+$D222-1,VLOOKUP((P$3-$C222+1)/$D222,Profile!$B$2:$C$250,2)*($E222-$G221),0),0)),0),0)</f>
        <v>0</v>
      </c>
      <c r="R222" s="148">
        <f>IF(R$3&gt;=$C222,IF(R$3&lt;=$C222+$D222-1,VLOOKUP((R$3-$C222+1)/$D222,Profile!$B$2:$C$250,2)*($E222-$G221)-(IF(Q$3&gt;=$C222,IF(Q$3&lt;=$C222+$D222-1,VLOOKUP((Q$3-$C222+1)/$D222,Profile!$B$2:$C$250,2)*($E222-$G221),0),0)),0),0)</f>
        <v>0</v>
      </c>
      <c r="S222" s="148">
        <f>IF(S$3&gt;=$C222,IF(S$3&lt;=$C222+$D222-1,VLOOKUP((S$3-$C222+1)/$D222,Profile!$B$2:$C$250,2)*($E222-$G221)-(IF(R$3&gt;=$C222,IF(R$3&lt;=$C222+$D222-1,VLOOKUP((R$3-$C222+1)/$D222,Profile!$B$2:$C$250,2)*($E222-$G221),0),0)),0),0)</f>
        <v>0</v>
      </c>
      <c r="T222" s="148">
        <f>IF(T$3&gt;=$C222,IF(T$3&lt;=$C222+$D222-1,VLOOKUP((T$3-$C222+1)/$D222,Profile!$B$2:$C$250,2)*($E222-$G221)-(IF(S$3&gt;=$C222,IF(S$3&lt;=$C222+$D222-1,VLOOKUP((S$3-$C222+1)/$D222,Profile!$B$2:$C$250,2)*($E222-$G221),0),0)),0),0)</f>
        <v>0</v>
      </c>
      <c r="U222" s="148">
        <f>IF(U$3&gt;=$C222,IF(U$3&lt;=$C222+$D222-1,VLOOKUP((U$3-$C222+1)/$D222,Profile!$B$2:$C$250,2)*($E222-$G221)-(IF(T$3&gt;=$C222,IF(T$3&lt;=$C222+$D222-1,VLOOKUP((T$3-$C222+1)/$D222,Profile!$B$2:$C$250,2)*($E222-$G221),0),0)),0),0)</f>
        <v>0</v>
      </c>
      <c r="V222" s="148">
        <f>IF(V$3&gt;=$C222,IF(V$3&lt;=$C222+$D222-1,VLOOKUP((V$3-$C222+1)/$D222,Profile!$B$2:$C$250,2)*($E222-$G221)-(IF(U$3&gt;=$C222,IF(U$3&lt;=$C222+$D222-1,VLOOKUP((U$3-$C222+1)/$D222,Profile!$B$2:$C$250,2)*($E222-$G221),0),0)),0),0)</f>
        <v>0</v>
      </c>
      <c r="W222" s="148">
        <f>IF(W$3&gt;=$C222,IF(W$3&lt;=$C222+$D222-1,VLOOKUP((W$3-$C222+1)/$D222,Profile!$B$2:$C$250,2)*($E222-$G221)-(IF(V$3&gt;=$C222,IF(V$3&lt;=$C222+$D222-1,VLOOKUP((V$3-$C222+1)/$D222,Profile!$B$2:$C$250,2)*($E222-$G221),0),0)),0),0)</f>
        <v>0</v>
      </c>
      <c r="X222" s="148">
        <f>IF(X$3&gt;=$C222,IF(X$3&lt;=$C222+$D222-1,VLOOKUP((X$3-$C222+1)/$D222,Profile!$B$2:$C$250,2)*($E222-$G221)-(IF(W$3&gt;=$C222,IF(W$3&lt;=$C222+$D222-1,VLOOKUP((W$3-$C222+1)/$D222,Profile!$B$2:$C$250,2)*($E222-$G221),0),0)),0),0)</f>
        <v>0</v>
      </c>
      <c r="Y222" s="148">
        <f>IF(Y$3&gt;=$C222,IF(Y$3&lt;=$C222+$D222-1,VLOOKUP((Y$3-$C222+1)/$D222,Profile!$B$2:$C$250,2)*($E222-$G221)-(IF(X$3&gt;=$C222,IF(X$3&lt;=$C222+$D222-1,VLOOKUP((X$3-$C222+1)/$D222,Profile!$B$2:$C$250,2)*($E222-$G221),0),0)),0),0)</f>
        <v>0</v>
      </c>
      <c r="Z222" s="148">
        <f>IF(Z$3&gt;=$C222,IF(Z$3&lt;=$C222+$D222-1,VLOOKUP((Z$3-$C222+1)/$D222,Profile!$B$2:$C$250,2)*($E222-$G221)-(IF(Y$3&gt;=$C222,IF(Y$3&lt;=$C222+$D222-1,VLOOKUP((Y$3-$C222+1)/$D222,Profile!$B$2:$C$250,2)*($E222-$G221),0),0)),0),0)</f>
        <v>0</v>
      </c>
      <c r="AA222" s="148">
        <f>IF(AA$3&gt;=$C222,IF(AA$3&lt;=$C222+$D222-1,VLOOKUP((AA$3-$C222+1)/$D222,Profile!$B$2:$C$250,2)*($E222-$G221)-(IF(Z$3&gt;=$C222,IF(Z$3&lt;=$C222+$D222-1,VLOOKUP((Z$3-$C222+1)/$D222,Profile!$B$2:$C$250,2)*($E222-$G221),0),0)),0),0)</f>
        <v>0</v>
      </c>
      <c r="AB222" s="148">
        <f>IF(AB$3&gt;=$C222,IF(AB$3&lt;=$C222+$D222-1,VLOOKUP((AB$3-$C222+1)/$D222,Profile!$B$2:$C$250,2)*($E222-$G221)-(IF(AA$3&gt;=$C222,IF(AA$3&lt;=$C222+$D222-1,VLOOKUP((AA$3-$C222+1)/$D222,Profile!$B$2:$C$250,2)*($E222-$G221),0),0)),0),0)</f>
        <v>0</v>
      </c>
      <c r="AC222" s="148">
        <f>IF(AC$3&gt;=$C222,IF(AC$3&lt;=$C222+$D222-1,VLOOKUP((AC$3-$C222+1)/$D222,Profile!$B$2:$C$250,2)*($E222-$G221)-(IF(AB$3&gt;=$C222,IF(AB$3&lt;=$C222+$D222-1,VLOOKUP((AB$3-$C222+1)/$D222,Profile!$B$2:$C$250,2)*($E222-$G221),0),0)),0),0)</f>
        <v>0</v>
      </c>
      <c r="AD222" s="148">
        <f>IF(AD$3&gt;=$C222,IF(AD$3&lt;=$C222+$D222-1,VLOOKUP((AD$3-$C222+1)/$D222,Profile!$B$2:$C$250,2)*($E222-$G221)-(IF(AC$3&gt;=$C222,IF(AC$3&lt;=$C222+$D222-1,VLOOKUP((AC$3-$C222+1)/$D222,Profile!$B$2:$C$250,2)*($E222-$G221),0),0)),0),0)</f>
        <v>0</v>
      </c>
      <c r="AE222" s="148">
        <f>IF(AE$3&gt;=$C222,IF(AE$3&lt;=$C222+$D222-1,VLOOKUP((AE$3-$C222+1)/$D222,Profile!$B$2:$C$250,2)*($E222-$G221)-(IF(AD$3&gt;=$C222,IF(AD$3&lt;=$C222+$D222-1,VLOOKUP((AD$3-$C222+1)/$D222,Profile!$B$2:$C$250,2)*($E222-$G221),0),0)),0),0)</f>
        <v>0</v>
      </c>
      <c r="AF222" s="148">
        <f>IF(AF$3&gt;=$C222,IF(AF$3&lt;=$C222+$D222-1,VLOOKUP((AF$3-$C222+1)/$D222,Profile!$B$2:$C$250,2)*($E222-$G221)-(IF(AE$3&gt;=$C222,IF(AE$3&lt;=$C222+$D222-1,VLOOKUP((AE$3-$C222+1)/$D222,Profile!$B$2:$C$250,2)*($E222-$G221),0),0)),0),0)</f>
        <v>0</v>
      </c>
      <c r="AG222" s="148">
        <f>IF(AG$3&gt;=$C222,IF(AG$3&lt;=$C222+$D222-1,VLOOKUP((AG$3-$C222+1)/$D222,Profile!$B$2:$C$250,2)*($E222-$G221)-(IF(AF$3&gt;=$C222,IF(AF$3&lt;=$C222+$D222-1,VLOOKUP((AF$3-$C222+1)/$D222,Profile!$B$2:$C$250,2)*($E222-$G221),0),0)),0),0)</f>
        <v>0</v>
      </c>
      <c r="AH222" s="148">
        <f>IF(AH$3&gt;=$C222,IF(AH$3&lt;=$C222+$D222-1,VLOOKUP((AH$3-$C222+1)/$D222,Profile!$B$2:$C$250,2)*($E222-$G221)-(IF(AG$3&gt;=$C222,IF(AG$3&lt;=$C222+$D222-1,VLOOKUP((AG$3-$C222+1)/$D222,Profile!$B$2:$C$250,2)*($E222-$G221),0),0)),0),0)</f>
        <v>0</v>
      </c>
      <c r="AI222" s="148">
        <f>IF(AI$3&gt;=$C222,IF(AI$3&lt;=$C222+$D222-1,VLOOKUP((AI$3-$C222+1)/$D222,Profile!$B$2:$C$250,2)*($E222-$G221)-(IF(AH$3&gt;=$C222,IF(AH$3&lt;=$C222+$D222-1,VLOOKUP((AH$3-$C222+1)/$D222,Profile!$B$2:$C$250,2)*($E222-$G221),0),0)),0),0)</f>
        <v>0</v>
      </c>
      <c r="AJ222" s="148">
        <f>IF(AJ$3&gt;=$C222,IF(AJ$3&lt;=$C222+$D222-1,VLOOKUP((AJ$3-$C222+1)/$D222,Profile!$B$2:$C$250,2)*($E222-$G221)-(IF(AI$3&gt;=$C222,IF(AI$3&lt;=$C222+$D222-1,VLOOKUP((AI$3-$C222+1)/$D222,Profile!$B$2:$C$250,2)*($E222-$G221),0),0)),0),0)</f>
        <v>0</v>
      </c>
      <c r="AK222" s="148">
        <f>IF(AK$3&gt;=$C222,IF(AK$3&lt;=$C222+$D222-1,VLOOKUP((AK$3-$C222+1)/$D222,Profile!$B$2:$C$250,2)*($E222-$G221)-(IF(AJ$3&gt;=$C222,IF(AJ$3&lt;=$C222+$D222-1,VLOOKUP((AJ$3-$C222+1)/$D222,Profile!$B$2:$C$250,2)*($E222-$G221),0),0)),0),0)</f>
        <v>0</v>
      </c>
      <c r="AL222" s="148">
        <f>IF(AL$3&gt;=$C222,IF(AL$3&lt;=$C222+$D222-1,VLOOKUP((AL$3-$C222+1)/$D222,Profile!$B$2:$C$250,2)*($E222-$G221)-(IF(AK$3&gt;=$C222,IF(AK$3&lt;=$C222+$D222-1,VLOOKUP((AK$3-$C222+1)/$D222,Profile!$B$2:$C$250,2)*($E222-$G221),0),0)),0),0)</f>
        <v>0</v>
      </c>
      <c r="AM222" s="148">
        <f>IF(AM$3&gt;=$C222,IF(AM$3&lt;=$C222+$D222-1,VLOOKUP((AM$3-$C222+1)/$D222,Profile!$B$2:$C$250,2)*($E222-$G221)-(IF(AL$3&gt;=$C222,IF(AL$3&lt;=$C222+$D222-1,VLOOKUP((AL$3-$C222+1)/$D222,Profile!$B$2:$C$250,2)*($E222-$G221),0),0)),0),0)</f>
        <v>0</v>
      </c>
      <c r="AN222" s="148">
        <f>IF(AN$3&gt;=$C222,IF(AN$3&lt;=$C222+$D222-1,VLOOKUP((AN$3-$C222+1)/$D222,Profile!$B$2:$C$250,2)*($E222-$G221)-(IF(AM$3&gt;=$C222,IF(AM$3&lt;=$C222+$D222-1,VLOOKUP((AM$3-$C222+1)/$D222,Profile!$B$2:$C$250,2)*($E222-$G221),0),0)),0),0)</f>
        <v>0</v>
      </c>
      <c r="AO222" s="148">
        <f>IF(AO$3&gt;=$C222,IF(AO$3&lt;=$C222+$D222-1,VLOOKUP((AO$3-$C222+1)/$D222,Profile!$B$2:$C$250,2)*($E222-$G221)-(IF(AN$3&gt;=$C222,IF(AN$3&lt;=$C222+$D222-1,VLOOKUP((AN$3-$C222+1)/$D222,Profile!$B$2:$C$250,2)*($E222-$G221),0),0)),0),0)</f>
        <v>0</v>
      </c>
      <c r="AP222" s="148">
        <f>IF(AP$3&gt;=$C222,IF(AP$3&lt;=$C222+$D222-1,VLOOKUP((AP$3-$C222+1)/$D222,Profile!$B$2:$C$250,2)*($E222-$G221)-(IF(AO$3&gt;=$C222,IF(AO$3&lt;=$C222+$D222-1,VLOOKUP((AO$3-$C222+1)/$D222,Profile!$B$2:$C$250,2)*($E222-$G221),0),0)),0),0)</f>
        <v>0</v>
      </c>
      <c r="AQ222" s="148">
        <f>IF(AQ$3&gt;=$C222,IF(AQ$3&lt;=$C222+$D222-1,VLOOKUP((AQ$3-$C222+1)/$D222,Profile!$B$2:$C$250,2)*($E222-$G221)-(IF(AP$3&gt;=$C222,IF(AP$3&lt;=$C222+$D222-1,VLOOKUP((AP$3-$C222+1)/$D222,Profile!$B$2:$C$250,2)*($E222-$G221),0),0)),0),0)</f>
        <v>0</v>
      </c>
      <c r="AR222" s="148">
        <f>IF(AR$3&gt;=$C222,IF(AR$3&lt;=$C222+$D222-1,VLOOKUP((AR$3-$C222+1)/$D222,Profile!$B$2:$C$250,2)*($E222-$G221)-(IF(AQ$3&gt;=$C222,IF(AQ$3&lt;=$C222+$D222-1,VLOOKUP((AQ$3-$C222+1)/$D222,Profile!$B$2:$C$250,2)*($E222-$G221),0),0)),0),0)</f>
        <v>0</v>
      </c>
      <c r="AS222" s="148">
        <f>IF(AS$3&gt;=$C222,IF(AS$3&lt;=$C222+$D222-1,VLOOKUP((AS$3-$C222+1)/$D222,Profile!$B$2:$C$250,2)*($E222-$G221)-(IF(AR$3&gt;=$C222,IF(AR$3&lt;=$C222+$D222-1,VLOOKUP((AR$3-$C222+1)/$D222,Profile!$B$2:$C$250,2)*($E222-$G221),0),0)),0),0)</f>
        <v>0</v>
      </c>
      <c r="AT222" s="148">
        <f>IF(AT$3&gt;=$C222,IF(AT$3&lt;=$C222+$D222-1,VLOOKUP((AT$3-$C222+1)/$D222,Profile!$B$2:$C$250,2)*($E222-$G221)-(IF(AS$3&gt;=$C222,IF(AS$3&lt;=$C222+$D222-1,VLOOKUP((AS$3-$C222+1)/$D222,Profile!$B$2:$C$250,2)*($E222-$G221),0),0)),0),0)</f>
        <v>0</v>
      </c>
      <c r="AU222" s="148">
        <f>IF(AU$3&gt;=$C222,IF(AU$3&lt;=$C222+$D222-1,VLOOKUP((AU$3-$C222+1)/$D222,Profile!$B$2:$C$250,2)*($E222-$G221)-(IF(AT$3&gt;=$C222,IF(AT$3&lt;=$C222+$D222-1,VLOOKUP((AT$3-$C222+1)/$D222,Profile!$B$2:$C$250,2)*($E222-$G221),0),0)),0),0)</f>
        <v>0</v>
      </c>
      <c r="AV222" s="148">
        <f>IF(AV$3&gt;=$C222,IF(AV$3&lt;=$C222+$D222-1,VLOOKUP((AV$3-$C222+1)/$D222,Profile!$B$2:$C$250,2)*($E222-$G221)-(IF(AU$3&gt;=$C222,IF(AU$3&lt;=$C222+$D222-1,VLOOKUP((AU$3-$C222+1)/$D222,Profile!$B$2:$C$250,2)*($E222-$G221),0),0)),0),0)</f>
        <v>0</v>
      </c>
      <c r="AW222" s="148">
        <f>IF(AW$3&gt;=$C222,IF(AW$3&lt;=$C222+$D222-1,VLOOKUP((AW$3-$C222+1)/$D222,Profile!$B$2:$C$250,2)*($E222-$G221)-(IF(AV$3&gt;=$C222,IF(AV$3&lt;=$C222+$D222-1,VLOOKUP((AV$3-$C222+1)/$D222,Profile!$B$2:$C$250,2)*($E222-$G221),0),0)),0),0)</f>
        <v>0</v>
      </c>
      <c r="AX222" s="148">
        <f>IF(AX$3&gt;=$C222,IF(AX$3&lt;=$C222+$D222-1,VLOOKUP((AX$3-$C222+1)/$D222,Profile!$B$2:$C$250,2)*($E222-$G221)-(IF(AW$3&gt;=$C222,IF(AW$3&lt;=$C222+$D222-1,VLOOKUP((AW$3-$C222+1)/$D222,Profile!$B$2:$C$250,2)*($E222-$G221),0),0)),0),0)</f>
        <v>0</v>
      </c>
      <c r="AY222" s="148">
        <f>IF(AY$3&gt;=$C222,IF(AY$3&lt;=$C222+$D222-1,VLOOKUP((AY$3-$C222+1)/$D222,Profile!$B$2:$C$250,2)*($E222-$G221)-(IF(AX$3&gt;=$C222,IF(AX$3&lt;=$C222+$D222-1,VLOOKUP((AX$3-$C222+1)/$D222,Profile!$B$2:$C$250,2)*($E222-$G221),0),0)),0),0)</f>
        <v>0</v>
      </c>
      <c r="AZ222" s="148">
        <f>IF(AZ$3&gt;=$C222,IF(AZ$3&lt;=$C222+$D222-1,VLOOKUP((AZ$3-$C222+1)/$D222,Profile!$B$2:$C$250,2)*($E222-$G221)-(IF(AY$3&gt;=$C222,IF(AY$3&lt;=$C222+$D222-1,VLOOKUP((AY$3-$C222+1)/$D222,Profile!$B$2:$C$250,2)*($E222-$G221),0),0)),0),0)</f>
        <v>0</v>
      </c>
      <c r="BA222" s="148">
        <f>IF(BA$3&gt;=$C222,IF(BA$3&lt;=$C222+$D222-1,VLOOKUP((BA$3-$C222+1)/$D222,Profile!$B$2:$C$250,2)*($E222-$G221)-(IF(AZ$3&gt;=$C222,IF(AZ$3&lt;=$C222+$D222-1,VLOOKUP((AZ$3-$C222+1)/$D222,Profile!$B$2:$C$250,2)*($E222-$G221),0),0)),0),0)</f>
        <v>0</v>
      </c>
      <c r="BB222" s="148">
        <f>IF(BB$3&gt;=$C222,IF(BB$3&lt;=$C222+$D222-1,VLOOKUP((BB$3-$C222+1)/$D222,Profile!$B$2:$C$250,2)*($E222-$G221)-(IF(BA$3&gt;=$C222,IF(BA$3&lt;=$C222+$D222-1,VLOOKUP((BA$3-$C222+1)/$D222,Profile!$B$2:$C$250,2)*($E222-$G221),0),0)),0),0)</f>
        <v>0</v>
      </c>
      <c r="BC222" s="148">
        <f>IF(BC$3&gt;=$C222,IF(BC$3&lt;=$C222+$D222-1,VLOOKUP((BC$3-$C222+1)/$D222,Profile!$B$2:$C$250,2)*($E222-$G221)-(IF(BB$3&gt;=$C222,IF(BB$3&lt;=$C222+$D222-1,VLOOKUP((BB$3-$C222+1)/$D222,Profile!$B$2:$C$250,2)*($E222-$G221),0),0)),0),0)</f>
        <v>0</v>
      </c>
      <c r="BD222" s="148">
        <f>IF(BD$3&gt;=$C222,IF(BD$3&lt;=$C222+$D222-1,VLOOKUP((BD$3-$C222+1)/$D222,Profile!$B$2:$C$250,2)*($E222-$G221)-(IF(BC$3&gt;=$C222,IF(BC$3&lt;=$C222+$D222-1,VLOOKUP((BC$3-$C222+1)/$D222,Profile!$B$2:$C$250,2)*($E222-$G221),0),0)),0),0)</f>
        <v>0</v>
      </c>
      <c r="BE222" s="148">
        <f>IF(BE$3&gt;=$C222,IF(BE$3&lt;=$C222+$D222-1,VLOOKUP((BE$3-$C222+1)/$D222,Profile!$B$2:$C$250,2)*($E222-$G221)-(IF(BD$3&gt;=$C222,IF(BD$3&lt;=$C222+$D222-1,VLOOKUP((BD$3-$C222+1)/$D222,Profile!$B$2:$C$250,2)*($E222-$G221),0),0)),0),0)</f>
        <v>0</v>
      </c>
      <c r="BF222" s="148">
        <f>IF(BF$3&gt;=$C222,IF(BF$3&lt;=$C222+$D222-1,VLOOKUP((BF$3-$C222+1)/$D222,Profile!$B$2:$C$250,2)*($E222-$G221)-(IF(BE$3&gt;=$C222,IF(BE$3&lt;=$C222+$D222-1,VLOOKUP((BE$3-$C222+1)/$D222,Profile!$B$2:$C$250,2)*($E222-$G221),0),0)),0),0)</f>
        <v>0</v>
      </c>
      <c r="BG222" s="148">
        <f>IF(BG$3&gt;=$C222,IF(BG$3&lt;=$C222+$D222-1,VLOOKUP((BG$3-$C222+1)/$D222,Profile!$B$2:$C$250,2)*($E222-$G221)-(IF(BF$3&gt;=$C222,IF(BF$3&lt;=$C222+$D222-1,VLOOKUP((BF$3-$C222+1)/$D222,Profile!$B$2:$C$250,2)*($E222-$G221),0),0)),0),0)</f>
        <v>0</v>
      </c>
      <c r="BH222" s="148">
        <f>IF(BH$3&gt;=$C222,IF(BH$3&lt;=$C222+$D222-1,VLOOKUP((BH$3-$C222+1)/$D222,Profile!$B$2:$C$250,2)*($E222-$G221)-(IF(BG$3&gt;=$C222,IF(BG$3&lt;=$C222+$D222-1,VLOOKUP((BG$3-$C222+1)/$D222,Profile!$B$2:$C$250,2)*($E222-$G221),0),0)),0),0)</f>
        <v>0</v>
      </c>
      <c r="BI222" s="148">
        <f>IF(BI$3&gt;=$C222,IF(BI$3&lt;=$C222+$D222-1,VLOOKUP((BI$3-$C222+1)/$D222,Profile!$B$2:$C$250,2)*($E222-$G221)-(IF(BH$3&gt;=$C222,IF(BH$3&lt;=$C222+$D222-1,VLOOKUP((BH$3-$C222+1)/$D222,Profile!$B$2:$C$250,2)*($E222-$G221),0),0)),0),0)</f>
        <v>0</v>
      </c>
      <c r="BJ222" s="148">
        <f>IF(BJ$3&gt;=$C222,IF(BJ$3&lt;=$C222+$D222-1,VLOOKUP((BJ$3-$C222+1)/$D222,Profile!$B$2:$C$250,2)*($E222-$G221)-(IF(BI$3&gt;=$C222,IF(BI$3&lt;=$C222+$D222-1,VLOOKUP((BI$3-$C222+1)/$D222,Profile!$B$2:$C$250,2)*($E222-$G221),0),0)),0),0)</f>
        <v>0</v>
      </c>
      <c r="BK222" s="148">
        <f>IF(BK$3&gt;=$C222,IF(BK$3&lt;=$C222+$D222-1,VLOOKUP((BK$3-$C222+1)/$D222,Profile!$B$2:$C$250,2)*($E222-$G221)-(IF(BJ$3&gt;=$C222,IF(BJ$3&lt;=$C222+$D222-1,VLOOKUP((BJ$3-$C222+1)/$D222,Profile!$B$2:$C$250,2)*($E222-$G221),0),0)),0),0)</f>
        <v>0</v>
      </c>
      <c r="BL222" s="148">
        <f>IF(BL$3&gt;=$C222,IF(BL$3&lt;=$C222+$D222-1,VLOOKUP((BL$3-$C222+1)/$D222,Profile!$B$2:$C$250,2)*($E222-$G221)-(IF(BK$3&gt;=$C222,IF(BK$3&lt;=$C222+$D222-1,VLOOKUP((BK$3-$C222+1)/$D222,Profile!$B$2:$C$250,2)*($E222-$G221),0),0)),0),0)</f>
        <v>0</v>
      </c>
      <c r="BM222" s="148">
        <f>IF(BM$3&gt;=$C222,IF(BM$3&lt;=$C222+$D222-1,VLOOKUP((BM$3-$C222+1)/$D222,Profile!$B$2:$C$250,2)*($E222-$G221)-(IF(BL$3&gt;=$C222,IF(BL$3&lt;=$C222+$D222-1,VLOOKUP((BL$3-$C222+1)/$D222,Profile!$B$2:$C$250,2)*($E222-$G221),0),0)),0),0)</f>
        <v>0</v>
      </c>
      <c r="BN222" s="148">
        <f>IF(BN$3&gt;=$C222,IF(BN$3&lt;=$C222+$D222-1,VLOOKUP((BN$3-$C222+1)/$D222,Profile!$B$2:$C$250,2)*($E222-$G221)-(IF(BM$3&gt;=$C222,IF(BM$3&lt;=$C222+$D222-1,VLOOKUP((BM$3-$C222+1)/$D222,Profile!$B$2:$C$250,2)*($E222-$G221),0),0)),0),0)</f>
        <v>0</v>
      </c>
      <c r="BO222" s="148">
        <f>IF(BO$3&gt;=$C222,IF(BO$3&lt;=$C222+$D222-1,VLOOKUP((BO$3-$C222+1)/$D222,Profile!$B$2:$C$250,2)*($E222-$G221)-(IF(BN$3&gt;=$C222,IF(BN$3&lt;=$C222+$D222-1,VLOOKUP((BN$3-$C222+1)/$D222,Profile!$B$2:$C$250,2)*($E222-$G221),0),0)),0),0)</f>
        <v>0</v>
      </c>
      <c r="BP222" s="148">
        <f>IF(BP$3&gt;=$C222,IF(BP$3&lt;=$C222+$D222-1,VLOOKUP((BP$3-$C222+1)/$D222,Profile!$B$2:$C$250,2)*($E222-$G221)-(IF(BO$3&gt;=$C222,IF(BO$3&lt;=$C222+$D222-1,VLOOKUP((BO$3-$C222+1)/$D222,Profile!$B$2:$C$250,2)*($E222-$G221),0),0)),0),0)</f>
        <v>0</v>
      </c>
      <c r="BQ222" s="148">
        <f>IF(BQ$3&gt;=$C222,IF(BQ$3&lt;=$C222+$D222-1,VLOOKUP((BQ$3-$C222+1)/$D222,Profile!$B$2:$C$250,2)*($E222-$G221)-(IF(BP$3&gt;=$C222,IF(BP$3&lt;=$C222+$D222-1,VLOOKUP((BP$3-$C222+1)/$D222,Profile!$B$2:$C$250,2)*($E222-$G221),0),0)),0),0)</f>
        <v>0</v>
      </c>
      <c r="BR222" s="148">
        <f>IF(BR$3&gt;=$C222,IF(BR$3&lt;=$C222+$D222-1,VLOOKUP((BR$3-$C222+1)/$D222,Profile!$B$2:$C$250,2)*($E222-$G221)-(IF(BQ$3&gt;=$C222,IF(BQ$3&lt;=$C222+$D222-1,VLOOKUP((BQ$3-$C222+1)/$D222,Profile!$B$2:$C$250,2)*($E222-$G221),0),0)),0),0)</f>
        <v>0</v>
      </c>
      <c r="BS222" s="148">
        <f>IF(BS$3&gt;=$C222,IF(BS$3&lt;=$C222+$D222-1,VLOOKUP((BS$3-$C222+1)/$D222,Profile!$B$2:$C$250,2)*($E222-$G221)-(IF(BR$3&gt;=$C222,IF(BR$3&lt;=$C222+$D222-1,VLOOKUP((BR$3-$C222+1)/$D222,Profile!$B$2:$C$250,2)*($E222-$G221),0),0)),0),0)</f>
        <v>0</v>
      </c>
      <c r="BT222" s="148">
        <f>IF(BT$3&gt;=$C222,IF(BT$3&lt;=$C222+$D222-1,VLOOKUP((BT$3-$C222+1)/$D222,Profile!$B$2:$C$250,2)*($E222-$G221)-(IF(BS$3&gt;=$C222,IF(BS$3&lt;=$C222+$D222-1,VLOOKUP((BS$3-$C222+1)/$D222,Profile!$B$2:$C$250,2)*($E222-$G221),0),0)),0),0)</f>
        <v>0</v>
      </c>
    </row>
    <row r="223" spans="1:72" ht="10.15" customHeight="1">
      <c r="A223" s="131"/>
      <c r="B223" s="154"/>
      <c r="C223" s="131"/>
      <c r="D223" s="153"/>
      <c r="E223" s="149"/>
      <c r="F223" s="142" t="s">
        <v>31</v>
      </c>
      <c r="G223" s="148">
        <f>SUM(H223:GA223)</f>
        <v>0</v>
      </c>
      <c r="H223" s="148">
        <f t="shared" ref="H223:AM223" si="174">+H221+H222</f>
        <v>0</v>
      </c>
      <c r="I223" s="148">
        <f t="shared" si="174"/>
        <v>0</v>
      </c>
      <c r="J223" s="148">
        <f t="shared" si="174"/>
        <v>0</v>
      </c>
      <c r="K223" s="148">
        <f t="shared" si="174"/>
        <v>0</v>
      </c>
      <c r="L223" s="148">
        <f t="shared" si="174"/>
        <v>0</v>
      </c>
      <c r="M223" s="148">
        <f t="shared" si="174"/>
        <v>0</v>
      </c>
      <c r="N223" s="148">
        <f t="shared" si="174"/>
        <v>0</v>
      </c>
      <c r="O223" s="148">
        <f t="shared" si="174"/>
        <v>0</v>
      </c>
      <c r="P223" s="148">
        <f t="shared" si="174"/>
        <v>0</v>
      </c>
      <c r="Q223" s="148">
        <f t="shared" si="174"/>
        <v>0</v>
      </c>
      <c r="R223" s="148">
        <f t="shared" si="174"/>
        <v>0</v>
      </c>
      <c r="S223" s="148">
        <f t="shared" si="174"/>
        <v>0</v>
      </c>
      <c r="T223" s="148">
        <f t="shared" si="174"/>
        <v>0</v>
      </c>
      <c r="U223" s="148">
        <f t="shared" si="174"/>
        <v>0</v>
      </c>
      <c r="V223" s="148">
        <f t="shared" si="174"/>
        <v>0</v>
      </c>
      <c r="W223" s="148">
        <f t="shared" si="174"/>
        <v>0</v>
      </c>
      <c r="X223" s="148">
        <f t="shared" si="174"/>
        <v>0</v>
      </c>
      <c r="Y223" s="148">
        <f t="shared" si="174"/>
        <v>0</v>
      </c>
      <c r="Z223" s="148">
        <f t="shared" si="174"/>
        <v>0</v>
      </c>
      <c r="AA223" s="148">
        <f t="shared" si="174"/>
        <v>0</v>
      </c>
      <c r="AB223" s="148">
        <f t="shared" si="174"/>
        <v>0</v>
      </c>
      <c r="AC223" s="148">
        <f t="shared" si="174"/>
        <v>0</v>
      </c>
      <c r="AD223" s="148">
        <f t="shared" si="174"/>
        <v>0</v>
      </c>
      <c r="AE223" s="148">
        <f t="shared" si="174"/>
        <v>0</v>
      </c>
      <c r="AF223" s="148">
        <f t="shared" si="174"/>
        <v>0</v>
      </c>
      <c r="AG223" s="148">
        <f t="shared" si="174"/>
        <v>0</v>
      </c>
      <c r="AH223" s="148">
        <f t="shared" si="174"/>
        <v>0</v>
      </c>
      <c r="AI223" s="148">
        <f t="shared" si="174"/>
        <v>0</v>
      </c>
      <c r="AJ223" s="148">
        <f t="shared" si="174"/>
        <v>0</v>
      </c>
      <c r="AK223" s="148">
        <f t="shared" si="174"/>
        <v>0</v>
      </c>
      <c r="AL223" s="148">
        <f t="shared" si="174"/>
        <v>0</v>
      </c>
      <c r="AM223" s="148">
        <f t="shared" si="174"/>
        <v>0</v>
      </c>
      <c r="AN223" s="148">
        <f t="shared" ref="AN223:BS223" si="175">+AN221+AN222</f>
        <v>0</v>
      </c>
      <c r="AO223" s="148">
        <f t="shared" si="175"/>
        <v>0</v>
      </c>
      <c r="AP223" s="148">
        <f t="shared" si="175"/>
        <v>0</v>
      </c>
      <c r="AQ223" s="148">
        <f t="shared" si="175"/>
        <v>0</v>
      </c>
      <c r="AR223" s="148">
        <f t="shared" si="175"/>
        <v>0</v>
      </c>
      <c r="AS223" s="148">
        <f t="shared" si="175"/>
        <v>0</v>
      </c>
      <c r="AT223" s="148">
        <f t="shared" si="175"/>
        <v>0</v>
      </c>
      <c r="AU223" s="148">
        <f t="shared" si="175"/>
        <v>0</v>
      </c>
      <c r="AV223" s="148">
        <f t="shared" si="175"/>
        <v>0</v>
      </c>
      <c r="AW223" s="148">
        <f t="shared" si="175"/>
        <v>0</v>
      </c>
      <c r="AX223" s="148">
        <f t="shared" si="175"/>
        <v>0</v>
      </c>
      <c r="AY223" s="148">
        <f t="shared" si="175"/>
        <v>0</v>
      </c>
      <c r="AZ223" s="148">
        <f t="shared" si="175"/>
        <v>0</v>
      </c>
      <c r="BA223" s="148">
        <f t="shared" si="175"/>
        <v>0</v>
      </c>
      <c r="BB223" s="148">
        <f t="shared" si="175"/>
        <v>0</v>
      </c>
      <c r="BC223" s="148">
        <f t="shared" si="175"/>
        <v>0</v>
      </c>
      <c r="BD223" s="148">
        <f t="shared" si="175"/>
        <v>0</v>
      </c>
      <c r="BE223" s="148">
        <f t="shared" si="175"/>
        <v>0</v>
      </c>
      <c r="BF223" s="148">
        <f t="shared" si="175"/>
        <v>0</v>
      </c>
      <c r="BG223" s="148">
        <f t="shared" si="175"/>
        <v>0</v>
      </c>
      <c r="BH223" s="148">
        <f t="shared" si="175"/>
        <v>0</v>
      </c>
      <c r="BI223" s="148">
        <f t="shared" si="175"/>
        <v>0</v>
      </c>
      <c r="BJ223" s="148">
        <f t="shared" si="175"/>
        <v>0</v>
      </c>
      <c r="BK223" s="148">
        <f t="shared" si="175"/>
        <v>0</v>
      </c>
      <c r="BL223" s="148">
        <f t="shared" si="175"/>
        <v>0</v>
      </c>
      <c r="BM223" s="148">
        <f t="shared" si="175"/>
        <v>0</v>
      </c>
      <c r="BN223" s="148">
        <f t="shared" si="175"/>
        <v>0</v>
      </c>
      <c r="BO223" s="148">
        <f t="shared" si="175"/>
        <v>0</v>
      </c>
      <c r="BP223" s="148">
        <f t="shared" si="175"/>
        <v>0</v>
      </c>
      <c r="BQ223" s="148">
        <f t="shared" si="175"/>
        <v>0</v>
      </c>
      <c r="BR223" s="148">
        <f t="shared" si="175"/>
        <v>0</v>
      </c>
      <c r="BS223" s="148">
        <f t="shared" si="175"/>
        <v>0</v>
      </c>
      <c r="BT223" s="148">
        <f>+BT221+BT222</f>
        <v>0</v>
      </c>
    </row>
    <row r="224" spans="1:72" ht="10.15" customHeight="1">
      <c r="A224" s="131"/>
      <c r="B224" s="154"/>
      <c r="C224" s="131"/>
      <c r="D224" s="149"/>
      <c r="F224" s="142" t="s">
        <v>36</v>
      </c>
      <c r="G224" s="148"/>
      <c r="H224" s="148">
        <f>+H223</f>
        <v>0</v>
      </c>
      <c r="I224" s="148">
        <f t="shared" ref="I224:AN224" si="176">+I223+H224</f>
        <v>0</v>
      </c>
      <c r="J224" s="148">
        <f t="shared" si="176"/>
        <v>0</v>
      </c>
      <c r="K224" s="148">
        <f t="shared" si="176"/>
        <v>0</v>
      </c>
      <c r="L224" s="148">
        <f t="shared" si="176"/>
        <v>0</v>
      </c>
      <c r="M224" s="148">
        <f t="shared" si="176"/>
        <v>0</v>
      </c>
      <c r="N224" s="148">
        <f t="shared" si="176"/>
        <v>0</v>
      </c>
      <c r="O224" s="148">
        <f t="shared" si="176"/>
        <v>0</v>
      </c>
      <c r="P224" s="148">
        <f t="shared" si="176"/>
        <v>0</v>
      </c>
      <c r="Q224" s="148">
        <f t="shared" si="176"/>
        <v>0</v>
      </c>
      <c r="R224" s="148">
        <f t="shared" si="176"/>
        <v>0</v>
      </c>
      <c r="S224" s="148">
        <f t="shared" si="176"/>
        <v>0</v>
      </c>
      <c r="T224" s="148">
        <f t="shared" si="176"/>
        <v>0</v>
      </c>
      <c r="U224" s="148">
        <f t="shared" si="176"/>
        <v>0</v>
      </c>
      <c r="V224" s="148">
        <f t="shared" si="176"/>
        <v>0</v>
      </c>
      <c r="W224" s="148">
        <f t="shared" si="176"/>
        <v>0</v>
      </c>
      <c r="X224" s="148">
        <f t="shared" si="176"/>
        <v>0</v>
      </c>
      <c r="Y224" s="148">
        <f t="shared" si="176"/>
        <v>0</v>
      </c>
      <c r="Z224" s="148">
        <f t="shared" si="176"/>
        <v>0</v>
      </c>
      <c r="AA224" s="148">
        <f t="shared" si="176"/>
        <v>0</v>
      </c>
      <c r="AB224" s="148">
        <f t="shared" si="176"/>
        <v>0</v>
      </c>
      <c r="AC224" s="148">
        <f t="shared" si="176"/>
        <v>0</v>
      </c>
      <c r="AD224" s="148">
        <f t="shared" si="176"/>
        <v>0</v>
      </c>
      <c r="AE224" s="148">
        <f t="shared" si="176"/>
        <v>0</v>
      </c>
      <c r="AF224" s="148">
        <f t="shared" si="176"/>
        <v>0</v>
      </c>
      <c r="AG224" s="148">
        <f t="shared" si="176"/>
        <v>0</v>
      </c>
      <c r="AH224" s="148">
        <f t="shared" si="176"/>
        <v>0</v>
      </c>
      <c r="AI224" s="148">
        <f t="shared" si="176"/>
        <v>0</v>
      </c>
      <c r="AJ224" s="148">
        <f t="shared" si="176"/>
        <v>0</v>
      </c>
      <c r="AK224" s="148">
        <f t="shared" si="176"/>
        <v>0</v>
      </c>
      <c r="AL224" s="148">
        <f t="shared" si="176"/>
        <v>0</v>
      </c>
      <c r="AM224" s="148">
        <f t="shared" si="176"/>
        <v>0</v>
      </c>
      <c r="AN224" s="148">
        <f t="shared" si="176"/>
        <v>0</v>
      </c>
      <c r="AO224" s="148">
        <f t="shared" ref="AO224:BT224" si="177">+AO223+AN224</f>
        <v>0</v>
      </c>
      <c r="AP224" s="148">
        <f t="shared" si="177"/>
        <v>0</v>
      </c>
      <c r="AQ224" s="148">
        <f t="shared" si="177"/>
        <v>0</v>
      </c>
      <c r="AR224" s="148">
        <f t="shared" si="177"/>
        <v>0</v>
      </c>
      <c r="AS224" s="148">
        <f t="shared" si="177"/>
        <v>0</v>
      </c>
      <c r="AT224" s="148">
        <f t="shared" si="177"/>
        <v>0</v>
      </c>
      <c r="AU224" s="148">
        <f t="shared" si="177"/>
        <v>0</v>
      </c>
      <c r="AV224" s="148">
        <f t="shared" si="177"/>
        <v>0</v>
      </c>
      <c r="AW224" s="148">
        <f t="shared" si="177"/>
        <v>0</v>
      </c>
      <c r="AX224" s="148">
        <f t="shared" si="177"/>
        <v>0</v>
      </c>
      <c r="AY224" s="148">
        <f t="shared" si="177"/>
        <v>0</v>
      </c>
      <c r="AZ224" s="148">
        <f t="shared" si="177"/>
        <v>0</v>
      </c>
      <c r="BA224" s="148">
        <f t="shared" si="177"/>
        <v>0</v>
      </c>
      <c r="BB224" s="148">
        <f t="shared" si="177"/>
        <v>0</v>
      </c>
      <c r="BC224" s="148">
        <f t="shared" si="177"/>
        <v>0</v>
      </c>
      <c r="BD224" s="148">
        <f t="shared" si="177"/>
        <v>0</v>
      </c>
      <c r="BE224" s="148">
        <f t="shared" si="177"/>
        <v>0</v>
      </c>
      <c r="BF224" s="148">
        <f t="shared" si="177"/>
        <v>0</v>
      </c>
      <c r="BG224" s="148">
        <f t="shared" si="177"/>
        <v>0</v>
      </c>
      <c r="BH224" s="148">
        <f t="shared" si="177"/>
        <v>0</v>
      </c>
      <c r="BI224" s="148">
        <f t="shared" si="177"/>
        <v>0</v>
      </c>
      <c r="BJ224" s="148">
        <f t="shared" si="177"/>
        <v>0</v>
      </c>
      <c r="BK224" s="148">
        <f t="shared" si="177"/>
        <v>0</v>
      </c>
      <c r="BL224" s="148">
        <f t="shared" si="177"/>
        <v>0</v>
      </c>
      <c r="BM224" s="148">
        <f t="shared" si="177"/>
        <v>0</v>
      </c>
      <c r="BN224" s="148">
        <f t="shared" si="177"/>
        <v>0</v>
      </c>
      <c r="BO224" s="148">
        <f t="shared" si="177"/>
        <v>0</v>
      </c>
      <c r="BP224" s="148">
        <f t="shared" si="177"/>
        <v>0</v>
      </c>
      <c r="BQ224" s="148">
        <f t="shared" si="177"/>
        <v>0</v>
      </c>
      <c r="BR224" s="148">
        <f t="shared" si="177"/>
        <v>0</v>
      </c>
      <c r="BS224" s="148">
        <f t="shared" si="177"/>
        <v>0</v>
      </c>
      <c r="BT224" s="148">
        <f t="shared" si="177"/>
        <v>0</v>
      </c>
    </row>
    <row r="225" spans="1:72" ht="1.9" customHeight="1">
      <c r="A225" s="131"/>
      <c r="B225" s="154"/>
      <c r="C225" s="131"/>
      <c r="E225" s="149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</row>
    <row r="226" spans="1:72" ht="10.15" customHeight="1">
      <c r="A226" s="131">
        <v>45</v>
      </c>
      <c r="B226" s="145" t="s">
        <v>79</v>
      </c>
      <c r="C226" s="131"/>
      <c r="E226" s="149"/>
      <c r="F226" s="156" t="s">
        <v>34</v>
      </c>
      <c r="G226" s="148">
        <f>SUM(H226:GA226)</f>
        <v>0</v>
      </c>
      <c r="H226" s="157"/>
      <c r="I226" s="157"/>
      <c r="J226" s="157"/>
      <c r="K226" s="157"/>
      <c r="L226" s="157"/>
      <c r="M226" s="157"/>
      <c r="N226" s="157">
        <v>0</v>
      </c>
      <c r="O226" s="149">
        <v>0</v>
      </c>
      <c r="P226" s="149">
        <v>0</v>
      </c>
      <c r="Q226" s="149">
        <v>0</v>
      </c>
      <c r="R226" s="157">
        <v>0</v>
      </c>
      <c r="S226" s="157">
        <v>0</v>
      </c>
      <c r="T226" s="157">
        <v>0</v>
      </c>
      <c r="U226" s="157">
        <v>0</v>
      </c>
      <c r="V226" s="157">
        <v>0</v>
      </c>
      <c r="W226" s="157">
        <v>0</v>
      </c>
      <c r="X226" s="157">
        <v>0</v>
      </c>
      <c r="Y226" s="149">
        <v>0</v>
      </c>
      <c r="Z226" s="157">
        <v>0</v>
      </c>
      <c r="AA226" s="157">
        <v>0</v>
      </c>
      <c r="AB226" s="157">
        <v>0</v>
      </c>
      <c r="AC226" s="157">
        <v>0</v>
      </c>
      <c r="AD226" s="157">
        <v>0</v>
      </c>
      <c r="AE226" s="157">
        <v>0</v>
      </c>
      <c r="AF226" s="157">
        <v>0</v>
      </c>
      <c r="AG226" s="157">
        <v>0</v>
      </c>
      <c r="AH226" s="157">
        <v>0</v>
      </c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</row>
    <row r="227" spans="1:72" ht="10.15" customHeight="1">
      <c r="A227" s="131"/>
      <c r="B227" s="154"/>
      <c r="C227" s="150"/>
      <c r="D227" s="151"/>
      <c r="E227" s="152"/>
      <c r="F227" s="142" t="s">
        <v>35</v>
      </c>
      <c r="G227" s="148">
        <f>SUM(H227:GA227)</f>
        <v>0</v>
      </c>
      <c r="H227" s="148">
        <f>IF(H$3&gt;=$C227,IF(H$3&lt;=$C227+$D227-1,VLOOKUP((H$3-$C227+1)/$D227,Profile!$B$2:$C$250,2)*($E227-$G226)-(IF(G$3&gt;=$C227,IF(G$3&lt;=$C227+$D227-1,VLOOKUP((G$3-$C227+1)/$D227,Profile!$B$2:$C$250,2)*($E227-$G226),0),0)),0),0)</f>
        <v>0</v>
      </c>
      <c r="I227" s="148">
        <f>IF(I$3&gt;=$C227,IF(I$3&lt;=$C227+$D227-1,VLOOKUP((I$3-$C227+1)/$D227,Profile!$B$2:$C$250,2)*($E227-$G226)-(IF(H$3&gt;=$C227,IF(H$3&lt;=$C227+$D227-1,VLOOKUP((H$3-$C227+1)/$D227,Profile!$B$2:$C$250,2)*($E227-$G226),0),0)),0),0)</f>
        <v>0</v>
      </c>
      <c r="J227" s="148">
        <f>IF(J$3&gt;=$C227,IF(J$3&lt;=$C227+$D227-1,VLOOKUP((J$3-$C227+1)/$D227,Profile!$B$2:$C$250,2)*($E227-$G226)-(IF(I$3&gt;=$C227,IF(I$3&lt;=$C227+$D227-1,VLOOKUP((I$3-$C227+1)/$D227,Profile!$B$2:$C$250,2)*($E227-$G226),0),0)),0),0)</f>
        <v>0</v>
      </c>
      <c r="K227" s="148">
        <f>IF(K$3&gt;=$C227,IF(K$3&lt;=$C227+$D227-1,VLOOKUP((K$3-$C227+1)/$D227,Profile!$B$2:$C$250,2)*($E227-$G226)-(IF(J$3&gt;=$C227,IF(J$3&lt;=$C227+$D227-1,VLOOKUP((J$3-$C227+1)/$D227,Profile!$B$2:$C$250,2)*($E227-$G226),0),0)),0),0)</f>
        <v>0</v>
      </c>
      <c r="L227" s="148">
        <f>IF(L$3&gt;=$C227,IF(L$3&lt;=$C227+$D227-1,VLOOKUP((L$3-$C227+1)/$D227,Profile!$B$2:$C$250,2)*($E227-$G226)-(IF(K$3&gt;=$C227,IF(K$3&lt;=$C227+$D227-1,VLOOKUP((K$3-$C227+1)/$D227,Profile!$B$2:$C$250,2)*($E227-$G226),0),0)),0),0)</f>
        <v>0</v>
      </c>
      <c r="M227" s="148">
        <f>IF(M$3&gt;=$C227,IF(M$3&lt;=$C227+$D227-1,VLOOKUP((M$3-$C227+1)/$D227,Profile!$B$2:$C$250,2)*($E227-$G226)-(IF(L$3&gt;=$C227,IF(L$3&lt;=$C227+$D227-1,VLOOKUP((L$3-$C227+1)/$D227,Profile!$B$2:$C$250,2)*($E227-$G226),0),0)),0),0)</f>
        <v>0</v>
      </c>
      <c r="N227" s="148">
        <f>IF(N$3&gt;=$C227,IF(N$3&lt;=$C227+$D227-1,VLOOKUP((N$3-$C227+1)/$D227,Profile!$B$2:$C$250,2)*($E227-$G226)-(IF(M$3&gt;=$C227,IF(M$3&lt;=$C227+$D227-1,VLOOKUP((M$3-$C227+1)/$D227,Profile!$B$2:$C$250,2)*($E227-$G226),0),0)),0),0)</f>
        <v>0</v>
      </c>
      <c r="O227" s="148">
        <f>IF(O$3&gt;=$C227,IF(O$3&lt;=$C227+$D227-1,VLOOKUP((O$3-$C227+1)/$D227,Profile!$B$2:$C$250,2)*($E227-$G226)-(IF(N$3&gt;=$C227,IF(N$3&lt;=$C227+$D227-1,VLOOKUP((N$3-$C227+1)/$D227,Profile!$B$2:$C$250,2)*($E227-$G226),0),0)),0),0)</f>
        <v>0</v>
      </c>
      <c r="P227" s="148">
        <f>IF(P$3&gt;=$C227,IF(P$3&lt;=$C227+$D227-1,VLOOKUP((P$3-$C227+1)/$D227,Profile!$B$2:$C$250,2)*($E227-$G226)-(IF(O$3&gt;=$C227,IF(O$3&lt;=$C227+$D227-1,VLOOKUP((O$3-$C227+1)/$D227,Profile!$B$2:$C$250,2)*($E227-$G226),0),0)),0),0)</f>
        <v>0</v>
      </c>
      <c r="Q227" s="148">
        <f>IF(Q$3&gt;=$C227,IF(Q$3&lt;=$C227+$D227-1,VLOOKUP((Q$3-$C227+1)/$D227,Profile!$B$2:$C$250,2)*($E227-$G226)-(IF(P$3&gt;=$C227,IF(P$3&lt;=$C227+$D227-1,VLOOKUP((P$3-$C227+1)/$D227,Profile!$B$2:$C$250,2)*($E227-$G226),0),0)),0),0)</f>
        <v>0</v>
      </c>
      <c r="R227" s="148">
        <f>IF(R$3&gt;=$C227,IF(R$3&lt;=$C227+$D227-1,VLOOKUP((R$3-$C227+1)/$D227,Profile!$B$2:$C$250,2)*($E227-$G226)-(IF(Q$3&gt;=$C227,IF(Q$3&lt;=$C227+$D227-1,VLOOKUP((Q$3-$C227+1)/$D227,Profile!$B$2:$C$250,2)*($E227-$G226),0),0)),0),0)</f>
        <v>0</v>
      </c>
      <c r="S227" s="148">
        <f>IF(S$3&gt;=$C227,IF(S$3&lt;=$C227+$D227-1,VLOOKUP((S$3-$C227+1)/$D227,Profile!$B$2:$C$250,2)*($E227-$G226)-(IF(R$3&gt;=$C227,IF(R$3&lt;=$C227+$D227-1,VLOOKUP((R$3-$C227+1)/$D227,Profile!$B$2:$C$250,2)*($E227-$G226),0),0)),0),0)</f>
        <v>0</v>
      </c>
      <c r="T227" s="148">
        <f>IF(T$3&gt;=$C227,IF(T$3&lt;=$C227+$D227-1,VLOOKUP((T$3-$C227+1)/$D227,Profile!$B$2:$C$250,2)*($E227-$G226)-(IF(S$3&gt;=$C227,IF(S$3&lt;=$C227+$D227-1,VLOOKUP((S$3-$C227+1)/$D227,Profile!$B$2:$C$250,2)*($E227-$G226),0),0)),0),0)</f>
        <v>0</v>
      </c>
      <c r="U227" s="148">
        <f>IF(U$3&gt;=$C227,IF(U$3&lt;=$C227+$D227-1,VLOOKUP((U$3-$C227+1)/$D227,Profile!$B$2:$C$250,2)*($E227-$G226)-(IF(T$3&gt;=$C227,IF(T$3&lt;=$C227+$D227-1,VLOOKUP((T$3-$C227+1)/$D227,Profile!$B$2:$C$250,2)*($E227-$G226),0),0)),0),0)</f>
        <v>0</v>
      </c>
      <c r="V227" s="148">
        <f>IF(V$3&gt;=$C227,IF(V$3&lt;=$C227+$D227-1,VLOOKUP((V$3-$C227+1)/$D227,Profile!$B$2:$C$250,2)*($E227-$G226)-(IF(U$3&gt;=$C227,IF(U$3&lt;=$C227+$D227-1,VLOOKUP((U$3-$C227+1)/$D227,Profile!$B$2:$C$250,2)*($E227-$G226),0),0)),0),0)</f>
        <v>0</v>
      </c>
      <c r="W227" s="148">
        <f>IF(W$3&gt;=$C227,IF(W$3&lt;=$C227+$D227-1,VLOOKUP((W$3-$C227+1)/$D227,Profile!$B$2:$C$250,2)*($E227-$G226)-(IF(V$3&gt;=$C227,IF(V$3&lt;=$C227+$D227-1,VLOOKUP((V$3-$C227+1)/$D227,Profile!$B$2:$C$250,2)*($E227-$G226),0),0)),0),0)</f>
        <v>0</v>
      </c>
      <c r="X227" s="148">
        <f>IF(X$3&gt;=$C227,IF(X$3&lt;=$C227+$D227-1,VLOOKUP((X$3-$C227+1)/$D227,Profile!$B$2:$C$250,2)*($E227-$G226)-(IF(W$3&gt;=$C227,IF(W$3&lt;=$C227+$D227-1,VLOOKUP((W$3-$C227+1)/$D227,Profile!$B$2:$C$250,2)*($E227-$G226),0),0)),0),0)</f>
        <v>0</v>
      </c>
      <c r="Y227" s="148">
        <f>IF(Y$3&gt;=$C227,IF(Y$3&lt;=$C227+$D227-1,VLOOKUP((Y$3-$C227+1)/$D227,Profile!$B$2:$C$250,2)*($E227-$G226)-(IF(X$3&gt;=$C227,IF(X$3&lt;=$C227+$D227-1,VLOOKUP((X$3-$C227+1)/$D227,Profile!$B$2:$C$250,2)*($E227-$G226),0),0)),0),0)</f>
        <v>0</v>
      </c>
      <c r="Z227" s="148">
        <f>IF(Z$3&gt;=$C227,IF(Z$3&lt;=$C227+$D227-1,VLOOKUP((Z$3-$C227+1)/$D227,Profile!$B$2:$C$250,2)*($E227-$G226)-(IF(Y$3&gt;=$C227,IF(Y$3&lt;=$C227+$D227-1,VLOOKUP((Y$3-$C227+1)/$D227,Profile!$B$2:$C$250,2)*($E227-$G226),0),0)),0),0)</f>
        <v>0</v>
      </c>
      <c r="AA227" s="148">
        <f>IF(AA$3&gt;=$C227,IF(AA$3&lt;=$C227+$D227-1,VLOOKUP((AA$3-$C227+1)/$D227,Profile!$B$2:$C$250,2)*($E227-$G226)-(IF(Z$3&gt;=$C227,IF(Z$3&lt;=$C227+$D227-1,VLOOKUP((Z$3-$C227+1)/$D227,Profile!$B$2:$C$250,2)*($E227-$G226),0),0)),0),0)</f>
        <v>0</v>
      </c>
      <c r="AB227" s="148">
        <f>IF(AB$3&gt;=$C227,IF(AB$3&lt;=$C227+$D227-1,VLOOKUP((AB$3-$C227+1)/$D227,Profile!$B$2:$C$250,2)*($E227-$G226)-(IF(AA$3&gt;=$C227,IF(AA$3&lt;=$C227+$D227-1,VLOOKUP((AA$3-$C227+1)/$D227,Profile!$B$2:$C$250,2)*($E227-$G226),0),0)),0),0)</f>
        <v>0</v>
      </c>
      <c r="AC227" s="148">
        <f>IF(AC$3&gt;=$C227,IF(AC$3&lt;=$C227+$D227-1,VLOOKUP((AC$3-$C227+1)/$D227,Profile!$B$2:$C$250,2)*($E227-$G226)-(IF(AB$3&gt;=$C227,IF(AB$3&lt;=$C227+$D227-1,VLOOKUP((AB$3-$C227+1)/$D227,Profile!$B$2:$C$250,2)*($E227-$G226),0),0)),0),0)</f>
        <v>0</v>
      </c>
      <c r="AD227" s="148">
        <f>IF(AD$3&gt;=$C227,IF(AD$3&lt;=$C227+$D227-1,VLOOKUP((AD$3-$C227+1)/$D227,Profile!$B$2:$C$250,2)*($E227-$G226)-(IF(AC$3&gt;=$C227,IF(AC$3&lt;=$C227+$D227-1,VLOOKUP((AC$3-$C227+1)/$D227,Profile!$B$2:$C$250,2)*($E227-$G226),0),0)),0),0)</f>
        <v>0</v>
      </c>
      <c r="AE227" s="148">
        <f>IF(AE$3&gt;=$C227,IF(AE$3&lt;=$C227+$D227-1,VLOOKUP((AE$3-$C227+1)/$D227,Profile!$B$2:$C$250,2)*($E227-$G226)-(IF(AD$3&gt;=$C227,IF(AD$3&lt;=$C227+$D227-1,VLOOKUP((AD$3-$C227+1)/$D227,Profile!$B$2:$C$250,2)*($E227-$G226),0),0)),0),0)</f>
        <v>0</v>
      </c>
      <c r="AF227" s="148">
        <f>IF(AF$3&gt;=$C227,IF(AF$3&lt;=$C227+$D227-1,VLOOKUP((AF$3-$C227+1)/$D227,Profile!$B$2:$C$250,2)*($E227-$G226)-(IF(AE$3&gt;=$C227,IF(AE$3&lt;=$C227+$D227-1,VLOOKUP((AE$3-$C227+1)/$D227,Profile!$B$2:$C$250,2)*($E227-$G226),0),0)),0),0)</f>
        <v>0</v>
      </c>
      <c r="AG227" s="148">
        <f>IF(AG$3&gt;=$C227,IF(AG$3&lt;=$C227+$D227-1,VLOOKUP((AG$3-$C227+1)/$D227,Profile!$B$2:$C$250,2)*($E227-$G226)-(IF(AF$3&gt;=$C227,IF(AF$3&lt;=$C227+$D227-1,VLOOKUP((AF$3-$C227+1)/$D227,Profile!$B$2:$C$250,2)*($E227-$G226),0),0)),0),0)</f>
        <v>0</v>
      </c>
      <c r="AH227" s="148">
        <f>IF(AH$3&gt;=$C227,IF(AH$3&lt;=$C227+$D227-1,VLOOKUP((AH$3-$C227+1)/$D227,Profile!$B$2:$C$250,2)*($E227-$G226)-(IF(AG$3&gt;=$C227,IF(AG$3&lt;=$C227+$D227-1,VLOOKUP((AG$3-$C227+1)/$D227,Profile!$B$2:$C$250,2)*($E227-$G226),0),0)),0),0)</f>
        <v>0</v>
      </c>
      <c r="AI227" s="148">
        <f>IF(AI$3&gt;=$C227,IF(AI$3&lt;=$C227+$D227-1,VLOOKUP((AI$3-$C227+1)/$D227,Profile!$B$2:$C$250,2)*($E227-$G226)-(IF(AH$3&gt;=$C227,IF(AH$3&lt;=$C227+$D227-1,VLOOKUP((AH$3-$C227+1)/$D227,Profile!$B$2:$C$250,2)*($E227-$G226),0),0)),0),0)</f>
        <v>0</v>
      </c>
      <c r="AJ227" s="148">
        <f>IF(AJ$3&gt;=$C227,IF(AJ$3&lt;=$C227+$D227-1,VLOOKUP((AJ$3-$C227+1)/$D227,Profile!$B$2:$C$250,2)*($E227-$G226)-(IF(AI$3&gt;=$C227,IF(AI$3&lt;=$C227+$D227-1,VLOOKUP((AI$3-$C227+1)/$D227,Profile!$B$2:$C$250,2)*($E227-$G226),0),0)),0),0)</f>
        <v>0</v>
      </c>
      <c r="AK227" s="148">
        <f>IF(AK$3&gt;=$C227,IF(AK$3&lt;=$C227+$D227-1,VLOOKUP((AK$3-$C227+1)/$D227,Profile!$B$2:$C$250,2)*($E227-$G226)-(IF(AJ$3&gt;=$C227,IF(AJ$3&lt;=$C227+$D227-1,VLOOKUP((AJ$3-$C227+1)/$D227,Profile!$B$2:$C$250,2)*($E227-$G226),0),0)),0),0)</f>
        <v>0</v>
      </c>
      <c r="AL227" s="148">
        <f>IF(AL$3&gt;=$C227,IF(AL$3&lt;=$C227+$D227-1,VLOOKUP((AL$3-$C227+1)/$D227,Profile!$B$2:$C$250,2)*($E227-$G226)-(IF(AK$3&gt;=$C227,IF(AK$3&lt;=$C227+$D227-1,VLOOKUP((AK$3-$C227+1)/$D227,Profile!$B$2:$C$250,2)*($E227-$G226),0),0)),0),0)</f>
        <v>0</v>
      </c>
      <c r="AM227" s="148">
        <f>IF(AM$3&gt;=$C227,IF(AM$3&lt;=$C227+$D227-1,VLOOKUP((AM$3-$C227+1)/$D227,Profile!$B$2:$C$250,2)*($E227-$G226)-(IF(AL$3&gt;=$C227,IF(AL$3&lt;=$C227+$D227-1,VLOOKUP((AL$3-$C227+1)/$D227,Profile!$B$2:$C$250,2)*($E227-$G226),0),0)),0),0)</f>
        <v>0</v>
      </c>
      <c r="AN227" s="148">
        <f>IF(AN$3&gt;=$C227,IF(AN$3&lt;=$C227+$D227-1,VLOOKUP((AN$3-$C227+1)/$D227,Profile!$B$2:$C$250,2)*($E227-$G226)-(IF(AM$3&gt;=$C227,IF(AM$3&lt;=$C227+$D227-1,VLOOKUP((AM$3-$C227+1)/$D227,Profile!$B$2:$C$250,2)*($E227-$G226),0),0)),0),0)</f>
        <v>0</v>
      </c>
      <c r="AO227" s="148">
        <f>IF(AO$3&gt;=$C227,IF(AO$3&lt;=$C227+$D227-1,VLOOKUP((AO$3-$C227+1)/$D227,Profile!$B$2:$C$250,2)*($E227-$G226)-(IF(AN$3&gt;=$C227,IF(AN$3&lt;=$C227+$D227-1,VLOOKUP((AN$3-$C227+1)/$D227,Profile!$B$2:$C$250,2)*($E227-$G226),0),0)),0),0)</f>
        <v>0</v>
      </c>
      <c r="AP227" s="148">
        <f>IF(AP$3&gt;=$C227,IF(AP$3&lt;=$C227+$D227-1,VLOOKUP((AP$3-$C227+1)/$D227,Profile!$B$2:$C$250,2)*($E227-$G226)-(IF(AO$3&gt;=$C227,IF(AO$3&lt;=$C227+$D227-1,VLOOKUP((AO$3-$C227+1)/$D227,Profile!$B$2:$C$250,2)*($E227-$G226),0),0)),0),0)</f>
        <v>0</v>
      </c>
      <c r="AQ227" s="148">
        <f>IF(AQ$3&gt;=$C227,IF(AQ$3&lt;=$C227+$D227-1,VLOOKUP((AQ$3-$C227+1)/$D227,Profile!$B$2:$C$250,2)*($E227-$G226)-(IF(AP$3&gt;=$C227,IF(AP$3&lt;=$C227+$D227-1,VLOOKUP((AP$3-$C227+1)/$D227,Profile!$B$2:$C$250,2)*($E227-$G226),0),0)),0),0)</f>
        <v>0</v>
      </c>
      <c r="AR227" s="148">
        <f>IF(AR$3&gt;=$C227,IF(AR$3&lt;=$C227+$D227-1,VLOOKUP((AR$3-$C227+1)/$D227,Profile!$B$2:$C$250,2)*($E227-$G226)-(IF(AQ$3&gt;=$C227,IF(AQ$3&lt;=$C227+$D227-1,VLOOKUP((AQ$3-$C227+1)/$D227,Profile!$B$2:$C$250,2)*($E227-$G226),0),0)),0),0)</f>
        <v>0</v>
      </c>
      <c r="AS227" s="148">
        <f>IF(AS$3&gt;=$C227,IF(AS$3&lt;=$C227+$D227-1,VLOOKUP((AS$3-$C227+1)/$D227,Profile!$B$2:$C$250,2)*($E227-$G226)-(IF(AR$3&gt;=$C227,IF(AR$3&lt;=$C227+$D227-1,VLOOKUP((AR$3-$C227+1)/$D227,Profile!$B$2:$C$250,2)*($E227-$G226),0),0)),0),0)</f>
        <v>0</v>
      </c>
      <c r="AT227" s="148">
        <f>IF(AT$3&gt;=$C227,IF(AT$3&lt;=$C227+$D227-1,VLOOKUP((AT$3-$C227+1)/$D227,Profile!$B$2:$C$250,2)*($E227-$G226)-(IF(AS$3&gt;=$C227,IF(AS$3&lt;=$C227+$D227-1,VLOOKUP((AS$3-$C227+1)/$D227,Profile!$B$2:$C$250,2)*($E227-$G226),0),0)),0),0)</f>
        <v>0</v>
      </c>
      <c r="AU227" s="148">
        <f>IF(AU$3&gt;=$C227,IF(AU$3&lt;=$C227+$D227-1,VLOOKUP((AU$3-$C227+1)/$D227,Profile!$B$2:$C$250,2)*($E227-$G226)-(IF(AT$3&gt;=$C227,IF(AT$3&lt;=$C227+$D227-1,VLOOKUP((AT$3-$C227+1)/$D227,Profile!$B$2:$C$250,2)*($E227-$G226),0),0)),0),0)</f>
        <v>0</v>
      </c>
      <c r="AV227" s="148">
        <f>IF(AV$3&gt;=$C227,IF(AV$3&lt;=$C227+$D227-1,VLOOKUP((AV$3-$C227+1)/$D227,Profile!$B$2:$C$250,2)*($E227-$G226)-(IF(AU$3&gt;=$C227,IF(AU$3&lt;=$C227+$D227-1,VLOOKUP((AU$3-$C227+1)/$D227,Profile!$B$2:$C$250,2)*($E227-$G226),0),0)),0),0)</f>
        <v>0</v>
      </c>
      <c r="AW227" s="148">
        <f>IF(AW$3&gt;=$C227,IF(AW$3&lt;=$C227+$D227-1,VLOOKUP((AW$3-$C227+1)/$D227,Profile!$B$2:$C$250,2)*($E227-$G226)-(IF(AV$3&gt;=$C227,IF(AV$3&lt;=$C227+$D227-1,VLOOKUP((AV$3-$C227+1)/$D227,Profile!$B$2:$C$250,2)*($E227-$G226),0),0)),0),0)</f>
        <v>0</v>
      </c>
      <c r="AX227" s="148">
        <f>IF(AX$3&gt;=$C227,IF(AX$3&lt;=$C227+$D227-1,VLOOKUP((AX$3-$C227+1)/$D227,Profile!$B$2:$C$250,2)*($E227-$G226)-(IF(AW$3&gt;=$C227,IF(AW$3&lt;=$C227+$D227-1,VLOOKUP((AW$3-$C227+1)/$D227,Profile!$B$2:$C$250,2)*($E227-$G226),0),0)),0),0)</f>
        <v>0</v>
      </c>
      <c r="AY227" s="148">
        <f>IF(AY$3&gt;=$C227,IF(AY$3&lt;=$C227+$D227-1,VLOOKUP((AY$3-$C227+1)/$D227,Profile!$B$2:$C$250,2)*($E227-$G226)-(IF(AX$3&gt;=$C227,IF(AX$3&lt;=$C227+$D227-1,VLOOKUP((AX$3-$C227+1)/$D227,Profile!$B$2:$C$250,2)*($E227-$G226),0),0)),0),0)</f>
        <v>0</v>
      </c>
      <c r="AZ227" s="148">
        <f>IF(AZ$3&gt;=$C227,IF(AZ$3&lt;=$C227+$D227-1,VLOOKUP((AZ$3-$C227+1)/$D227,Profile!$B$2:$C$250,2)*($E227-$G226)-(IF(AY$3&gt;=$C227,IF(AY$3&lt;=$C227+$D227-1,VLOOKUP((AY$3-$C227+1)/$D227,Profile!$B$2:$C$250,2)*($E227-$G226),0),0)),0),0)</f>
        <v>0</v>
      </c>
      <c r="BA227" s="148">
        <f>IF(BA$3&gt;=$C227,IF(BA$3&lt;=$C227+$D227-1,VLOOKUP((BA$3-$C227+1)/$D227,Profile!$B$2:$C$250,2)*($E227-$G226)-(IF(AZ$3&gt;=$C227,IF(AZ$3&lt;=$C227+$D227-1,VLOOKUP((AZ$3-$C227+1)/$D227,Profile!$B$2:$C$250,2)*($E227-$G226),0),0)),0),0)</f>
        <v>0</v>
      </c>
      <c r="BB227" s="148">
        <f>IF(BB$3&gt;=$C227,IF(BB$3&lt;=$C227+$D227-1,VLOOKUP((BB$3-$C227+1)/$D227,Profile!$B$2:$C$250,2)*($E227-$G226)-(IF(BA$3&gt;=$C227,IF(BA$3&lt;=$C227+$D227-1,VLOOKUP((BA$3-$C227+1)/$D227,Profile!$B$2:$C$250,2)*($E227-$G226),0),0)),0),0)</f>
        <v>0</v>
      </c>
      <c r="BC227" s="148">
        <f>IF(BC$3&gt;=$C227,IF(BC$3&lt;=$C227+$D227-1,VLOOKUP((BC$3-$C227+1)/$D227,Profile!$B$2:$C$250,2)*($E227-$G226)-(IF(BB$3&gt;=$C227,IF(BB$3&lt;=$C227+$D227-1,VLOOKUP((BB$3-$C227+1)/$D227,Profile!$B$2:$C$250,2)*($E227-$G226),0),0)),0),0)</f>
        <v>0</v>
      </c>
      <c r="BD227" s="148">
        <f>IF(BD$3&gt;=$C227,IF(BD$3&lt;=$C227+$D227-1,VLOOKUP((BD$3-$C227+1)/$D227,Profile!$B$2:$C$250,2)*($E227-$G226)-(IF(BC$3&gt;=$C227,IF(BC$3&lt;=$C227+$D227-1,VLOOKUP((BC$3-$C227+1)/$D227,Profile!$B$2:$C$250,2)*($E227-$G226),0),0)),0),0)</f>
        <v>0</v>
      </c>
      <c r="BE227" s="148">
        <f>IF(BE$3&gt;=$C227,IF(BE$3&lt;=$C227+$D227-1,VLOOKUP((BE$3-$C227+1)/$D227,Profile!$B$2:$C$250,2)*($E227-$G226)-(IF(BD$3&gt;=$C227,IF(BD$3&lt;=$C227+$D227-1,VLOOKUP((BD$3-$C227+1)/$D227,Profile!$B$2:$C$250,2)*($E227-$G226),0),0)),0),0)</f>
        <v>0</v>
      </c>
      <c r="BF227" s="148">
        <f>IF(BF$3&gt;=$C227,IF(BF$3&lt;=$C227+$D227-1,VLOOKUP((BF$3-$C227+1)/$D227,Profile!$B$2:$C$250,2)*($E227-$G226)-(IF(BE$3&gt;=$C227,IF(BE$3&lt;=$C227+$D227-1,VLOOKUP((BE$3-$C227+1)/$D227,Profile!$B$2:$C$250,2)*($E227-$G226),0),0)),0),0)</f>
        <v>0</v>
      </c>
      <c r="BG227" s="148">
        <f>IF(BG$3&gt;=$C227,IF(BG$3&lt;=$C227+$D227-1,VLOOKUP((BG$3-$C227+1)/$D227,Profile!$B$2:$C$250,2)*($E227-$G226)-(IF(BF$3&gt;=$C227,IF(BF$3&lt;=$C227+$D227-1,VLOOKUP((BF$3-$C227+1)/$D227,Profile!$B$2:$C$250,2)*($E227-$G226),0),0)),0),0)</f>
        <v>0</v>
      </c>
      <c r="BH227" s="148">
        <f>IF(BH$3&gt;=$C227,IF(BH$3&lt;=$C227+$D227-1,VLOOKUP((BH$3-$C227+1)/$D227,Profile!$B$2:$C$250,2)*($E227-$G226)-(IF(BG$3&gt;=$C227,IF(BG$3&lt;=$C227+$D227-1,VLOOKUP((BG$3-$C227+1)/$D227,Profile!$B$2:$C$250,2)*($E227-$G226),0),0)),0),0)</f>
        <v>0</v>
      </c>
      <c r="BI227" s="148">
        <f>IF(BI$3&gt;=$C227,IF(BI$3&lt;=$C227+$D227-1,VLOOKUP((BI$3-$C227+1)/$D227,Profile!$B$2:$C$250,2)*($E227-$G226)-(IF(BH$3&gt;=$C227,IF(BH$3&lt;=$C227+$D227-1,VLOOKUP((BH$3-$C227+1)/$D227,Profile!$B$2:$C$250,2)*($E227-$G226),0),0)),0),0)</f>
        <v>0</v>
      </c>
      <c r="BJ227" s="148">
        <f>IF(BJ$3&gt;=$C227,IF(BJ$3&lt;=$C227+$D227-1,VLOOKUP((BJ$3-$C227+1)/$D227,Profile!$B$2:$C$250,2)*($E227-$G226)-(IF(BI$3&gt;=$C227,IF(BI$3&lt;=$C227+$D227-1,VLOOKUP((BI$3-$C227+1)/$D227,Profile!$B$2:$C$250,2)*($E227-$G226),0),0)),0),0)</f>
        <v>0</v>
      </c>
      <c r="BK227" s="148">
        <f>IF(BK$3&gt;=$C227,IF(BK$3&lt;=$C227+$D227-1,VLOOKUP((BK$3-$C227+1)/$D227,Profile!$B$2:$C$250,2)*($E227-$G226)-(IF(BJ$3&gt;=$C227,IF(BJ$3&lt;=$C227+$D227-1,VLOOKUP((BJ$3-$C227+1)/$D227,Profile!$B$2:$C$250,2)*($E227-$G226),0),0)),0),0)</f>
        <v>0</v>
      </c>
      <c r="BL227" s="148">
        <f>IF(BL$3&gt;=$C227,IF(BL$3&lt;=$C227+$D227-1,VLOOKUP((BL$3-$C227+1)/$D227,Profile!$B$2:$C$250,2)*($E227-$G226)-(IF(BK$3&gt;=$C227,IF(BK$3&lt;=$C227+$D227-1,VLOOKUP((BK$3-$C227+1)/$D227,Profile!$B$2:$C$250,2)*($E227-$G226),0),0)),0),0)</f>
        <v>0</v>
      </c>
      <c r="BM227" s="148">
        <f>IF(BM$3&gt;=$C227,IF(BM$3&lt;=$C227+$D227-1,VLOOKUP((BM$3-$C227+1)/$D227,Profile!$B$2:$C$250,2)*($E227-$G226)-(IF(BL$3&gt;=$C227,IF(BL$3&lt;=$C227+$D227-1,VLOOKUP((BL$3-$C227+1)/$D227,Profile!$B$2:$C$250,2)*($E227-$G226),0),0)),0),0)</f>
        <v>0</v>
      </c>
      <c r="BN227" s="148">
        <f>IF(BN$3&gt;=$C227,IF(BN$3&lt;=$C227+$D227-1,VLOOKUP((BN$3-$C227+1)/$D227,Profile!$B$2:$C$250,2)*($E227-$G226)-(IF(BM$3&gt;=$C227,IF(BM$3&lt;=$C227+$D227-1,VLOOKUP((BM$3-$C227+1)/$D227,Profile!$B$2:$C$250,2)*($E227-$G226),0),0)),0),0)</f>
        <v>0</v>
      </c>
      <c r="BO227" s="148">
        <f>IF(BO$3&gt;=$C227,IF(BO$3&lt;=$C227+$D227-1,VLOOKUP((BO$3-$C227+1)/$D227,Profile!$B$2:$C$250,2)*($E227-$G226)-(IF(BN$3&gt;=$C227,IF(BN$3&lt;=$C227+$D227-1,VLOOKUP((BN$3-$C227+1)/$D227,Profile!$B$2:$C$250,2)*($E227-$G226),0),0)),0),0)</f>
        <v>0</v>
      </c>
      <c r="BP227" s="148">
        <f>IF(BP$3&gt;=$C227,IF(BP$3&lt;=$C227+$D227-1,VLOOKUP((BP$3-$C227+1)/$D227,Profile!$B$2:$C$250,2)*($E227-$G226)-(IF(BO$3&gt;=$C227,IF(BO$3&lt;=$C227+$D227-1,VLOOKUP((BO$3-$C227+1)/$D227,Profile!$B$2:$C$250,2)*($E227-$G226),0),0)),0),0)</f>
        <v>0</v>
      </c>
      <c r="BQ227" s="148">
        <f>IF(BQ$3&gt;=$C227,IF(BQ$3&lt;=$C227+$D227-1,VLOOKUP((BQ$3-$C227+1)/$D227,Profile!$B$2:$C$250,2)*($E227-$G226)-(IF(BP$3&gt;=$C227,IF(BP$3&lt;=$C227+$D227-1,VLOOKUP((BP$3-$C227+1)/$D227,Profile!$B$2:$C$250,2)*($E227-$G226),0),0)),0),0)</f>
        <v>0</v>
      </c>
      <c r="BR227" s="148">
        <f>IF(BR$3&gt;=$C227,IF(BR$3&lt;=$C227+$D227-1,VLOOKUP((BR$3-$C227+1)/$D227,Profile!$B$2:$C$250,2)*($E227-$G226)-(IF(BQ$3&gt;=$C227,IF(BQ$3&lt;=$C227+$D227-1,VLOOKUP((BQ$3-$C227+1)/$D227,Profile!$B$2:$C$250,2)*($E227-$G226),0),0)),0),0)</f>
        <v>0</v>
      </c>
      <c r="BS227" s="148">
        <f>IF(BS$3&gt;=$C227,IF(BS$3&lt;=$C227+$D227-1,VLOOKUP((BS$3-$C227+1)/$D227,Profile!$B$2:$C$250,2)*($E227-$G226)-(IF(BR$3&gt;=$C227,IF(BR$3&lt;=$C227+$D227-1,VLOOKUP((BR$3-$C227+1)/$D227,Profile!$B$2:$C$250,2)*($E227-$G226),0),0)),0),0)</f>
        <v>0</v>
      </c>
      <c r="BT227" s="148">
        <f>IF(BT$3&gt;=$C227,IF(BT$3&lt;=$C227+$D227-1,VLOOKUP((BT$3-$C227+1)/$D227,Profile!$B$2:$C$250,2)*($E227-$G226)-(IF(BS$3&gt;=$C227,IF(BS$3&lt;=$C227+$D227-1,VLOOKUP((BS$3-$C227+1)/$D227,Profile!$B$2:$C$250,2)*($E227-$G226),0),0)),0),0)</f>
        <v>0</v>
      </c>
    </row>
    <row r="228" spans="1:72" ht="10.15" customHeight="1">
      <c r="A228" s="131"/>
      <c r="B228" s="154"/>
      <c r="C228" s="131"/>
      <c r="D228" s="153"/>
      <c r="E228" s="149"/>
      <c r="F228" s="142" t="s">
        <v>31</v>
      </c>
      <c r="G228" s="148">
        <f>SUM(H228:GA228)</f>
        <v>0</v>
      </c>
      <c r="H228" s="148">
        <f t="shared" ref="H228:AM228" si="178">+H226+H227</f>
        <v>0</v>
      </c>
      <c r="I228" s="148">
        <f t="shared" si="178"/>
        <v>0</v>
      </c>
      <c r="J228" s="148">
        <f t="shared" si="178"/>
        <v>0</v>
      </c>
      <c r="K228" s="148">
        <f t="shared" si="178"/>
        <v>0</v>
      </c>
      <c r="L228" s="148">
        <f t="shared" si="178"/>
        <v>0</v>
      </c>
      <c r="M228" s="148">
        <f t="shared" si="178"/>
        <v>0</v>
      </c>
      <c r="N228" s="148">
        <f t="shared" si="178"/>
        <v>0</v>
      </c>
      <c r="O228" s="148">
        <f t="shared" si="178"/>
        <v>0</v>
      </c>
      <c r="P228" s="148">
        <f t="shared" si="178"/>
        <v>0</v>
      </c>
      <c r="Q228" s="148">
        <f t="shared" si="178"/>
        <v>0</v>
      </c>
      <c r="R228" s="148">
        <f t="shared" si="178"/>
        <v>0</v>
      </c>
      <c r="S228" s="148">
        <f t="shared" si="178"/>
        <v>0</v>
      </c>
      <c r="T228" s="148">
        <f t="shared" si="178"/>
        <v>0</v>
      </c>
      <c r="U228" s="148">
        <f t="shared" si="178"/>
        <v>0</v>
      </c>
      <c r="V228" s="148">
        <f t="shared" si="178"/>
        <v>0</v>
      </c>
      <c r="W228" s="148">
        <f t="shared" si="178"/>
        <v>0</v>
      </c>
      <c r="X228" s="148">
        <f t="shared" si="178"/>
        <v>0</v>
      </c>
      <c r="Y228" s="148">
        <f t="shared" si="178"/>
        <v>0</v>
      </c>
      <c r="Z228" s="148">
        <f t="shared" si="178"/>
        <v>0</v>
      </c>
      <c r="AA228" s="148">
        <f t="shared" si="178"/>
        <v>0</v>
      </c>
      <c r="AB228" s="148">
        <f t="shared" si="178"/>
        <v>0</v>
      </c>
      <c r="AC228" s="148">
        <f t="shared" si="178"/>
        <v>0</v>
      </c>
      <c r="AD228" s="148">
        <f t="shared" si="178"/>
        <v>0</v>
      </c>
      <c r="AE228" s="148">
        <f t="shared" si="178"/>
        <v>0</v>
      </c>
      <c r="AF228" s="148">
        <f t="shared" si="178"/>
        <v>0</v>
      </c>
      <c r="AG228" s="148">
        <f t="shared" si="178"/>
        <v>0</v>
      </c>
      <c r="AH228" s="148">
        <f t="shared" si="178"/>
        <v>0</v>
      </c>
      <c r="AI228" s="148">
        <f t="shared" si="178"/>
        <v>0</v>
      </c>
      <c r="AJ228" s="148">
        <f t="shared" si="178"/>
        <v>0</v>
      </c>
      <c r="AK228" s="148">
        <f t="shared" si="178"/>
        <v>0</v>
      </c>
      <c r="AL228" s="148">
        <f t="shared" si="178"/>
        <v>0</v>
      </c>
      <c r="AM228" s="148">
        <f t="shared" si="178"/>
        <v>0</v>
      </c>
      <c r="AN228" s="148">
        <f t="shared" ref="AN228:BS228" si="179">+AN226+AN227</f>
        <v>0</v>
      </c>
      <c r="AO228" s="148">
        <f t="shared" si="179"/>
        <v>0</v>
      </c>
      <c r="AP228" s="148">
        <f t="shared" si="179"/>
        <v>0</v>
      </c>
      <c r="AQ228" s="148">
        <f t="shared" si="179"/>
        <v>0</v>
      </c>
      <c r="AR228" s="148">
        <f t="shared" si="179"/>
        <v>0</v>
      </c>
      <c r="AS228" s="148">
        <f t="shared" si="179"/>
        <v>0</v>
      </c>
      <c r="AT228" s="148">
        <f t="shared" si="179"/>
        <v>0</v>
      </c>
      <c r="AU228" s="148">
        <f t="shared" si="179"/>
        <v>0</v>
      </c>
      <c r="AV228" s="148">
        <f t="shared" si="179"/>
        <v>0</v>
      </c>
      <c r="AW228" s="148">
        <f t="shared" si="179"/>
        <v>0</v>
      </c>
      <c r="AX228" s="148">
        <f t="shared" si="179"/>
        <v>0</v>
      </c>
      <c r="AY228" s="148">
        <f t="shared" si="179"/>
        <v>0</v>
      </c>
      <c r="AZ228" s="148">
        <f t="shared" si="179"/>
        <v>0</v>
      </c>
      <c r="BA228" s="148">
        <f t="shared" si="179"/>
        <v>0</v>
      </c>
      <c r="BB228" s="148">
        <f t="shared" si="179"/>
        <v>0</v>
      </c>
      <c r="BC228" s="148">
        <f t="shared" si="179"/>
        <v>0</v>
      </c>
      <c r="BD228" s="148">
        <f t="shared" si="179"/>
        <v>0</v>
      </c>
      <c r="BE228" s="148">
        <f t="shared" si="179"/>
        <v>0</v>
      </c>
      <c r="BF228" s="148">
        <f t="shared" si="179"/>
        <v>0</v>
      </c>
      <c r="BG228" s="148">
        <f t="shared" si="179"/>
        <v>0</v>
      </c>
      <c r="BH228" s="148">
        <f t="shared" si="179"/>
        <v>0</v>
      </c>
      <c r="BI228" s="148">
        <f t="shared" si="179"/>
        <v>0</v>
      </c>
      <c r="BJ228" s="148">
        <f t="shared" si="179"/>
        <v>0</v>
      </c>
      <c r="BK228" s="148">
        <f t="shared" si="179"/>
        <v>0</v>
      </c>
      <c r="BL228" s="148">
        <f t="shared" si="179"/>
        <v>0</v>
      </c>
      <c r="BM228" s="148">
        <f t="shared" si="179"/>
        <v>0</v>
      </c>
      <c r="BN228" s="148">
        <f t="shared" si="179"/>
        <v>0</v>
      </c>
      <c r="BO228" s="148">
        <f t="shared" si="179"/>
        <v>0</v>
      </c>
      <c r="BP228" s="148">
        <f t="shared" si="179"/>
        <v>0</v>
      </c>
      <c r="BQ228" s="148">
        <f t="shared" si="179"/>
        <v>0</v>
      </c>
      <c r="BR228" s="148">
        <f t="shared" si="179"/>
        <v>0</v>
      </c>
      <c r="BS228" s="148">
        <f t="shared" si="179"/>
        <v>0</v>
      </c>
      <c r="BT228" s="148">
        <f>+BT226+BT227</f>
        <v>0</v>
      </c>
    </row>
    <row r="229" spans="1:72" ht="10.15" customHeight="1">
      <c r="A229" s="131"/>
      <c r="B229" s="154"/>
      <c r="C229" s="131"/>
      <c r="D229" s="149"/>
      <c r="F229" s="142" t="s">
        <v>36</v>
      </c>
      <c r="G229" s="148"/>
      <c r="H229" s="148">
        <f>+H228</f>
        <v>0</v>
      </c>
      <c r="I229" s="148">
        <f t="shared" ref="I229:AN229" si="180">+I228+H229</f>
        <v>0</v>
      </c>
      <c r="J229" s="148">
        <f t="shared" si="180"/>
        <v>0</v>
      </c>
      <c r="K229" s="148">
        <f t="shared" si="180"/>
        <v>0</v>
      </c>
      <c r="L229" s="148">
        <f t="shared" si="180"/>
        <v>0</v>
      </c>
      <c r="M229" s="148">
        <f t="shared" si="180"/>
        <v>0</v>
      </c>
      <c r="N229" s="148">
        <f t="shared" si="180"/>
        <v>0</v>
      </c>
      <c r="O229" s="148">
        <f t="shared" si="180"/>
        <v>0</v>
      </c>
      <c r="P229" s="148">
        <f t="shared" si="180"/>
        <v>0</v>
      </c>
      <c r="Q229" s="148">
        <f t="shared" si="180"/>
        <v>0</v>
      </c>
      <c r="R229" s="148">
        <f t="shared" si="180"/>
        <v>0</v>
      </c>
      <c r="S229" s="148">
        <f t="shared" si="180"/>
        <v>0</v>
      </c>
      <c r="T229" s="148">
        <f t="shared" si="180"/>
        <v>0</v>
      </c>
      <c r="U229" s="148">
        <f t="shared" si="180"/>
        <v>0</v>
      </c>
      <c r="V229" s="148">
        <f t="shared" si="180"/>
        <v>0</v>
      </c>
      <c r="W229" s="148">
        <f t="shared" si="180"/>
        <v>0</v>
      </c>
      <c r="X229" s="148">
        <f t="shared" si="180"/>
        <v>0</v>
      </c>
      <c r="Y229" s="148">
        <f t="shared" si="180"/>
        <v>0</v>
      </c>
      <c r="Z229" s="148">
        <f t="shared" si="180"/>
        <v>0</v>
      </c>
      <c r="AA229" s="148">
        <f t="shared" si="180"/>
        <v>0</v>
      </c>
      <c r="AB229" s="148">
        <f t="shared" si="180"/>
        <v>0</v>
      </c>
      <c r="AC229" s="148">
        <f t="shared" si="180"/>
        <v>0</v>
      </c>
      <c r="AD229" s="148">
        <f t="shared" si="180"/>
        <v>0</v>
      </c>
      <c r="AE229" s="148">
        <f t="shared" si="180"/>
        <v>0</v>
      </c>
      <c r="AF229" s="148">
        <f t="shared" si="180"/>
        <v>0</v>
      </c>
      <c r="AG229" s="148">
        <f t="shared" si="180"/>
        <v>0</v>
      </c>
      <c r="AH229" s="148">
        <f t="shared" si="180"/>
        <v>0</v>
      </c>
      <c r="AI229" s="148">
        <f t="shared" si="180"/>
        <v>0</v>
      </c>
      <c r="AJ229" s="148">
        <f t="shared" si="180"/>
        <v>0</v>
      </c>
      <c r="AK229" s="148">
        <f t="shared" si="180"/>
        <v>0</v>
      </c>
      <c r="AL229" s="148">
        <f t="shared" si="180"/>
        <v>0</v>
      </c>
      <c r="AM229" s="148">
        <f t="shared" si="180"/>
        <v>0</v>
      </c>
      <c r="AN229" s="148">
        <f t="shared" si="180"/>
        <v>0</v>
      </c>
      <c r="AO229" s="148">
        <f t="shared" ref="AO229:BT229" si="181">+AO228+AN229</f>
        <v>0</v>
      </c>
      <c r="AP229" s="148">
        <f t="shared" si="181"/>
        <v>0</v>
      </c>
      <c r="AQ229" s="148">
        <f t="shared" si="181"/>
        <v>0</v>
      </c>
      <c r="AR229" s="148">
        <f t="shared" si="181"/>
        <v>0</v>
      </c>
      <c r="AS229" s="148">
        <f t="shared" si="181"/>
        <v>0</v>
      </c>
      <c r="AT229" s="148">
        <f t="shared" si="181"/>
        <v>0</v>
      </c>
      <c r="AU229" s="148">
        <f t="shared" si="181"/>
        <v>0</v>
      </c>
      <c r="AV229" s="148">
        <f t="shared" si="181"/>
        <v>0</v>
      </c>
      <c r="AW229" s="148">
        <f t="shared" si="181"/>
        <v>0</v>
      </c>
      <c r="AX229" s="148">
        <f t="shared" si="181"/>
        <v>0</v>
      </c>
      <c r="AY229" s="148">
        <f t="shared" si="181"/>
        <v>0</v>
      </c>
      <c r="AZ229" s="148">
        <f t="shared" si="181"/>
        <v>0</v>
      </c>
      <c r="BA229" s="148">
        <f t="shared" si="181"/>
        <v>0</v>
      </c>
      <c r="BB229" s="148">
        <f t="shared" si="181"/>
        <v>0</v>
      </c>
      <c r="BC229" s="148">
        <f t="shared" si="181"/>
        <v>0</v>
      </c>
      <c r="BD229" s="148">
        <f t="shared" si="181"/>
        <v>0</v>
      </c>
      <c r="BE229" s="148">
        <f t="shared" si="181"/>
        <v>0</v>
      </c>
      <c r="BF229" s="148">
        <f t="shared" si="181"/>
        <v>0</v>
      </c>
      <c r="BG229" s="148">
        <f t="shared" si="181"/>
        <v>0</v>
      </c>
      <c r="BH229" s="148">
        <f t="shared" si="181"/>
        <v>0</v>
      </c>
      <c r="BI229" s="148">
        <f t="shared" si="181"/>
        <v>0</v>
      </c>
      <c r="BJ229" s="148">
        <f t="shared" si="181"/>
        <v>0</v>
      </c>
      <c r="BK229" s="148">
        <f t="shared" si="181"/>
        <v>0</v>
      </c>
      <c r="BL229" s="148">
        <f t="shared" si="181"/>
        <v>0</v>
      </c>
      <c r="BM229" s="148">
        <f t="shared" si="181"/>
        <v>0</v>
      </c>
      <c r="BN229" s="148">
        <f t="shared" si="181"/>
        <v>0</v>
      </c>
      <c r="BO229" s="148">
        <f t="shared" si="181"/>
        <v>0</v>
      </c>
      <c r="BP229" s="148">
        <f t="shared" si="181"/>
        <v>0</v>
      </c>
      <c r="BQ229" s="148">
        <f t="shared" si="181"/>
        <v>0</v>
      </c>
      <c r="BR229" s="148">
        <f t="shared" si="181"/>
        <v>0</v>
      </c>
      <c r="BS229" s="148">
        <f t="shared" si="181"/>
        <v>0</v>
      </c>
      <c r="BT229" s="148">
        <f t="shared" si="181"/>
        <v>0</v>
      </c>
    </row>
    <row r="230" spans="1:72" ht="1.9" customHeight="1">
      <c r="A230" s="131"/>
      <c r="B230" s="154"/>
      <c r="C230" s="131"/>
      <c r="E230" s="149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</row>
    <row r="231" spans="1:72" ht="10.15" customHeight="1">
      <c r="A231" s="131">
        <v>46</v>
      </c>
      <c r="B231" s="155" t="s">
        <v>80</v>
      </c>
      <c r="C231" s="131"/>
      <c r="E231" s="149"/>
      <c r="F231" s="156" t="s">
        <v>34</v>
      </c>
      <c r="G231" s="148">
        <f>SUM(H231:GA231)</f>
        <v>0</v>
      </c>
      <c r="H231" s="157"/>
      <c r="I231" s="157"/>
      <c r="J231" s="157"/>
      <c r="K231" s="157"/>
      <c r="L231" s="157"/>
      <c r="M231" s="157">
        <v>0</v>
      </c>
      <c r="N231" s="157">
        <v>0</v>
      </c>
      <c r="O231" s="157"/>
      <c r="P231" s="157">
        <v>0</v>
      </c>
      <c r="Q231" s="157"/>
      <c r="R231" s="157"/>
      <c r="S231" s="157"/>
      <c r="T231" s="157"/>
      <c r="U231" s="157"/>
      <c r="V231" s="157"/>
      <c r="W231" s="157">
        <v>0</v>
      </c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7"/>
      <c r="AU231" s="157"/>
      <c r="AV231" s="157"/>
      <c r="AW231" s="157"/>
      <c r="AX231" s="157"/>
      <c r="AY231" s="157"/>
      <c r="AZ231" s="15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</row>
    <row r="232" spans="1:72" ht="10.15" customHeight="1">
      <c r="A232" s="131"/>
      <c r="B232" s="154"/>
      <c r="C232" s="150"/>
      <c r="D232" s="151"/>
      <c r="E232" s="152"/>
      <c r="F232" s="142" t="s">
        <v>35</v>
      </c>
      <c r="G232" s="148">
        <f>SUM(H232:GA232)</f>
        <v>0</v>
      </c>
      <c r="H232" s="148">
        <f>IF(H$3&gt;=$C232,IF(H$3&lt;=$C232+$D232-1,VLOOKUP((H$3-$C232+1)/$D232,Profile!$B$2:$C$250,2)*($E232-$G231)-(IF(G$3&gt;=$C232,IF(G$3&lt;=$C232+$D232-1,VLOOKUP((G$3-$C232+1)/$D232,Profile!$B$2:$C$250,2)*($E232-$G231),0),0)),0),0)</f>
        <v>0</v>
      </c>
      <c r="I232" s="148">
        <f>IF(I$3&gt;=$C232,IF(I$3&lt;=$C232+$D232-1,VLOOKUP((I$3-$C232+1)/$D232,Profile!$B$2:$C$250,2)*($E232-$G231)-(IF(H$3&gt;=$C232,IF(H$3&lt;=$C232+$D232-1,VLOOKUP((H$3-$C232+1)/$D232,Profile!$B$2:$C$250,2)*($E232-$G231),0),0)),0),0)</f>
        <v>0</v>
      </c>
      <c r="J232" s="148">
        <f>IF(J$3&gt;=$C232,IF(J$3&lt;=$C232+$D232-1,VLOOKUP((J$3-$C232+1)/$D232,Profile!$B$2:$C$250,2)*($E232-$G231)-(IF(I$3&gt;=$C232,IF(I$3&lt;=$C232+$D232-1,VLOOKUP((I$3-$C232+1)/$D232,Profile!$B$2:$C$250,2)*($E232-$G231),0),0)),0),0)</f>
        <v>0</v>
      </c>
      <c r="K232" s="148">
        <f>IF(K$3&gt;=$C232,IF(K$3&lt;=$C232+$D232-1,VLOOKUP((K$3-$C232+1)/$D232,Profile!$B$2:$C$250,2)*($E232-$G231)-(IF(J$3&gt;=$C232,IF(J$3&lt;=$C232+$D232-1,VLOOKUP((J$3-$C232+1)/$D232,Profile!$B$2:$C$250,2)*($E232-$G231),0),0)),0),0)</f>
        <v>0</v>
      </c>
      <c r="L232" s="148">
        <f>IF(L$3&gt;=$C232,IF(L$3&lt;=$C232+$D232-1,VLOOKUP((L$3-$C232+1)/$D232,Profile!$B$2:$C$250,2)*($E232-$G231)-(IF(K$3&gt;=$C232,IF(K$3&lt;=$C232+$D232-1,VLOOKUP((K$3-$C232+1)/$D232,Profile!$B$2:$C$250,2)*($E232-$G231),0),0)),0),0)</f>
        <v>0</v>
      </c>
      <c r="M232" s="148">
        <f>IF(M$3&gt;=$C232,IF(M$3&lt;=$C232+$D232-1,VLOOKUP((M$3-$C232+1)/$D232,Profile!$B$2:$C$250,2)*($E232-$G231)-(IF(L$3&gt;=$C232,IF(L$3&lt;=$C232+$D232-1,VLOOKUP((L$3-$C232+1)/$D232,Profile!$B$2:$C$250,2)*($E232-$G231),0),0)),0),0)</f>
        <v>0</v>
      </c>
      <c r="N232" s="148">
        <f>IF(N$3&gt;=$C232,IF(N$3&lt;=$C232+$D232-1,VLOOKUP((N$3-$C232+1)/$D232,Profile!$B$2:$C$250,2)*($E232-$G231)-(IF(M$3&gt;=$C232,IF(M$3&lt;=$C232+$D232-1,VLOOKUP((M$3-$C232+1)/$D232,Profile!$B$2:$C$250,2)*($E232-$G231),0),0)),0),0)</f>
        <v>0</v>
      </c>
      <c r="O232" s="148">
        <f>IF(O$3&gt;=$C232,IF(O$3&lt;=$C232+$D232-1,VLOOKUP((O$3-$C232+1)/$D232,Profile!$B$2:$C$250,2)*($E232-$G231)-(IF(N$3&gt;=$C232,IF(N$3&lt;=$C232+$D232-1,VLOOKUP((N$3-$C232+1)/$D232,Profile!$B$2:$C$250,2)*($E232-$G231),0),0)),0),0)</f>
        <v>0</v>
      </c>
      <c r="P232" s="148">
        <f>IF(P$3&gt;=$C232,IF(P$3&lt;=$C232+$D232-1,VLOOKUP((P$3-$C232+1)/$D232,Profile!$B$2:$C$250,2)*($E232-$G231)-(IF(O$3&gt;=$C232,IF(O$3&lt;=$C232+$D232-1,VLOOKUP((O$3-$C232+1)/$D232,Profile!$B$2:$C$250,2)*($E232-$G231),0),0)),0),0)</f>
        <v>0</v>
      </c>
      <c r="Q232" s="148">
        <f>IF(Q$3&gt;=$C232,IF(Q$3&lt;=$C232+$D232-1,VLOOKUP((Q$3-$C232+1)/$D232,Profile!$B$2:$C$250,2)*($E232-$G231)-(IF(P$3&gt;=$C232,IF(P$3&lt;=$C232+$D232-1,VLOOKUP((P$3-$C232+1)/$D232,Profile!$B$2:$C$250,2)*($E232-$G231),0),0)),0),0)</f>
        <v>0</v>
      </c>
      <c r="R232" s="148">
        <f>IF(R$3&gt;=$C232,IF(R$3&lt;=$C232+$D232-1,VLOOKUP((R$3-$C232+1)/$D232,Profile!$B$2:$C$250,2)*($E232-$G231)-(IF(Q$3&gt;=$C232,IF(Q$3&lt;=$C232+$D232-1,VLOOKUP((Q$3-$C232+1)/$D232,Profile!$B$2:$C$250,2)*($E232-$G231),0),0)),0),0)</f>
        <v>0</v>
      </c>
      <c r="S232" s="148">
        <f>IF(S$3&gt;=$C232,IF(S$3&lt;=$C232+$D232-1,VLOOKUP((S$3-$C232+1)/$D232,Profile!$B$2:$C$250,2)*($E232-$G231)-(IF(R$3&gt;=$C232,IF(R$3&lt;=$C232+$D232-1,VLOOKUP((R$3-$C232+1)/$D232,Profile!$B$2:$C$250,2)*($E232-$G231),0),0)),0),0)</f>
        <v>0</v>
      </c>
      <c r="T232" s="148">
        <f>IF(T$3&gt;=$C232,IF(T$3&lt;=$C232+$D232-1,VLOOKUP((T$3-$C232+1)/$D232,Profile!$B$2:$C$250,2)*($E232-$G231)-(IF(S$3&gt;=$C232,IF(S$3&lt;=$C232+$D232-1,VLOOKUP((S$3-$C232+1)/$D232,Profile!$B$2:$C$250,2)*($E232-$G231),0),0)),0),0)</f>
        <v>0</v>
      </c>
      <c r="U232" s="148">
        <f>IF(U$3&gt;=$C232,IF(U$3&lt;=$C232+$D232-1,VLOOKUP((U$3-$C232+1)/$D232,Profile!$B$2:$C$250,2)*($E232-$G231)-(IF(T$3&gt;=$C232,IF(T$3&lt;=$C232+$D232-1,VLOOKUP((T$3-$C232+1)/$D232,Profile!$B$2:$C$250,2)*($E232-$G231),0),0)),0),0)</f>
        <v>0</v>
      </c>
      <c r="V232" s="148">
        <f>IF(V$3&gt;=$C232,IF(V$3&lt;=$C232+$D232-1,VLOOKUP((V$3-$C232+1)/$D232,Profile!$B$2:$C$250,2)*($E232-$G231)-(IF(U$3&gt;=$C232,IF(U$3&lt;=$C232+$D232-1,VLOOKUP((U$3-$C232+1)/$D232,Profile!$B$2:$C$250,2)*($E232-$G231),0),0)),0),0)</f>
        <v>0</v>
      </c>
      <c r="W232" s="148">
        <f>IF(W$3&gt;=$C232,IF(W$3&lt;=$C232+$D232-1,VLOOKUP((W$3-$C232+1)/$D232,Profile!$B$2:$C$250,2)*($E232-$G231)-(IF(V$3&gt;=$C232,IF(V$3&lt;=$C232+$D232-1,VLOOKUP((V$3-$C232+1)/$D232,Profile!$B$2:$C$250,2)*($E232-$G231),0),0)),0),0)</f>
        <v>0</v>
      </c>
      <c r="X232" s="148">
        <f>IF(X$3&gt;=$C232,IF(X$3&lt;=$C232+$D232-1,VLOOKUP((X$3-$C232+1)/$D232,Profile!$B$2:$C$250,2)*($E232-$G231)-(IF(W$3&gt;=$C232,IF(W$3&lt;=$C232+$D232-1,VLOOKUP((W$3-$C232+1)/$D232,Profile!$B$2:$C$250,2)*($E232-$G231),0),0)),0),0)</f>
        <v>0</v>
      </c>
      <c r="Y232" s="148">
        <f>IF(Y$3&gt;=$C232,IF(Y$3&lt;=$C232+$D232-1,VLOOKUP((Y$3-$C232+1)/$D232,Profile!$B$2:$C$250,2)*($E232-$G231)-(IF(X$3&gt;=$C232,IF(X$3&lt;=$C232+$D232-1,VLOOKUP((X$3-$C232+1)/$D232,Profile!$B$2:$C$250,2)*($E232-$G231),0),0)),0),0)</f>
        <v>0</v>
      </c>
      <c r="Z232" s="148">
        <f>IF(Z$3&gt;=$C232,IF(Z$3&lt;=$C232+$D232-1,VLOOKUP((Z$3-$C232+1)/$D232,Profile!$B$2:$C$250,2)*($E232-$G231)-(IF(Y$3&gt;=$C232,IF(Y$3&lt;=$C232+$D232-1,VLOOKUP((Y$3-$C232+1)/$D232,Profile!$B$2:$C$250,2)*($E232-$G231),0),0)),0),0)</f>
        <v>0</v>
      </c>
      <c r="AA232" s="148">
        <f>IF(AA$3&gt;=$C232,IF(AA$3&lt;=$C232+$D232-1,VLOOKUP((AA$3-$C232+1)/$D232,Profile!$B$2:$C$250,2)*($E232-$G231)-(IF(Z$3&gt;=$C232,IF(Z$3&lt;=$C232+$D232-1,VLOOKUP((Z$3-$C232+1)/$D232,Profile!$B$2:$C$250,2)*($E232-$G231),0),0)),0),0)</f>
        <v>0</v>
      </c>
      <c r="AB232" s="148">
        <f>IF(AB$3&gt;=$C232,IF(AB$3&lt;=$C232+$D232-1,VLOOKUP((AB$3-$C232+1)/$D232,Profile!$B$2:$C$250,2)*($E232-$G231)-(IF(AA$3&gt;=$C232,IF(AA$3&lt;=$C232+$D232-1,VLOOKUP((AA$3-$C232+1)/$D232,Profile!$B$2:$C$250,2)*($E232-$G231),0),0)),0),0)</f>
        <v>0</v>
      </c>
      <c r="AC232" s="148">
        <f>IF(AC$3&gt;=$C232,IF(AC$3&lt;=$C232+$D232-1,VLOOKUP((AC$3-$C232+1)/$D232,Profile!$B$2:$C$250,2)*($E232-$G231)-(IF(AB$3&gt;=$C232,IF(AB$3&lt;=$C232+$D232-1,VLOOKUP((AB$3-$C232+1)/$D232,Profile!$B$2:$C$250,2)*($E232-$G231),0),0)),0),0)</f>
        <v>0</v>
      </c>
      <c r="AD232" s="148">
        <f>IF(AD$3&gt;=$C232,IF(AD$3&lt;=$C232+$D232-1,VLOOKUP((AD$3-$C232+1)/$D232,Profile!$B$2:$C$250,2)*($E232-$G231)-(IF(AC$3&gt;=$C232,IF(AC$3&lt;=$C232+$D232-1,VLOOKUP((AC$3-$C232+1)/$D232,Profile!$B$2:$C$250,2)*($E232-$G231),0),0)),0),0)</f>
        <v>0</v>
      </c>
      <c r="AE232" s="148">
        <f>IF(AE$3&gt;=$C232,IF(AE$3&lt;=$C232+$D232-1,VLOOKUP((AE$3-$C232+1)/$D232,Profile!$B$2:$C$250,2)*($E232-$G231)-(IF(AD$3&gt;=$C232,IF(AD$3&lt;=$C232+$D232-1,VLOOKUP((AD$3-$C232+1)/$D232,Profile!$B$2:$C$250,2)*($E232-$G231),0),0)),0),0)</f>
        <v>0</v>
      </c>
      <c r="AF232" s="148">
        <f>IF(AF$3&gt;=$C232,IF(AF$3&lt;=$C232+$D232-1,VLOOKUP((AF$3-$C232+1)/$D232,Profile!$B$2:$C$250,2)*($E232-$G231)-(IF(AE$3&gt;=$C232,IF(AE$3&lt;=$C232+$D232-1,VLOOKUP((AE$3-$C232+1)/$D232,Profile!$B$2:$C$250,2)*($E232-$G231),0),0)),0),0)</f>
        <v>0</v>
      </c>
      <c r="AG232" s="148">
        <f>IF(AG$3&gt;=$C232,IF(AG$3&lt;=$C232+$D232-1,VLOOKUP((AG$3-$C232+1)/$D232,Profile!$B$2:$C$250,2)*($E232-$G231)-(IF(AF$3&gt;=$C232,IF(AF$3&lt;=$C232+$D232-1,VLOOKUP((AF$3-$C232+1)/$D232,Profile!$B$2:$C$250,2)*($E232-$G231),0),0)),0),0)</f>
        <v>0</v>
      </c>
      <c r="AH232" s="148">
        <f>IF(AH$3&gt;=$C232,IF(AH$3&lt;=$C232+$D232-1,VLOOKUP((AH$3-$C232+1)/$D232,Profile!$B$2:$C$250,2)*($E232-$G231)-(IF(AG$3&gt;=$C232,IF(AG$3&lt;=$C232+$D232-1,VLOOKUP((AG$3-$C232+1)/$D232,Profile!$B$2:$C$250,2)*($E232-$G231),0),0)),0),0)</f>
        <v>0</v>
      </c>
      <c r="AI232" s="148">
        <f>IF(AI$3&gt;=$C232,IF(AI$3&lt;=$C232+$D232-1,VLOOKUP((AI$3-$C232+1)/$D232,Profile!$B$2:$C$250,2)*($E232-$G231)-(IF(AH$3&gt;=$C232,IF(AH$3&lt;=$C232+$D232-1,VLOOKUP((AH$3-$C232+1)/$D232,Profile!$B$2:$C$250,2)*($E232-$G231),0),0)),0),0)</f>
        <v>0</v>
      </c>
      <c r="AJ232" s="148">
        <f>IF(AJ$3&gt;=$C232,IF(AJ$3&lt;=$C232+$D232-1,VLOOKUP((AJ$3-$C232+1)/$D232,Profile!$B$2:$C$250,2)*($E232-$G231)-(IF(AI$3&gt;=$C232,IF(AI$3&lt;=$C232+$D232-1,VLOOKUP((AI$3-$C232+1)/$D232,Profile!$B$2:$C$250,2)*($E232-$G231),0),0)),0),0)</f>
        <v>0</v>
      </c>
      <c r="AK232" s="148">
        <f>IF(AK$3&gt;=$C232,IF(AK$3&lt;=$C232+$D232-1,VLOOKUP((AK$3-$C232+1)/$D232,Profile!$B$2:$C$250,2)*($E232-$G231)-(IF(AJ$3&gt;=$C232,IF(AJ$3&lt;=$C232+$D232-1,VLOOKUP((AJ$3-$C232+1)/$D232,Profile!$B$2:$C$250,2)*($E232-$G231),0),0)),0),0)</f>
        <v>0</v>
      </c>
      <c r="AL232" s="148">
        <f>IF(AL$3&gt;=$C232,IF(AL$3&lt;=$C232+$D232-1,VLOOKUP((AL$3-$C232+1)/$D232,Profile!$B$2:$C$250,2)*($E232-$G231)-(IF(AK$3&gt;=$C232,IF(AK$3&lt;=$C232+$D232-1,VLOOKUP((AK$3-$C232+1)/$D232,Profile!$B$2:$C$250,2)*($E232-$G231),0),0)),0),0)</f>
        <v>0</v>
      </c>
      <c r="AM232" s="148">
        <f>IF(AM$3&gt;=$C232,IF(AM$3&lt;=$C232+$D232-1,VLOOKUP((AM$3-$C232+1)/$D232,Profile!$B$2:$C$250,2)*($E232-$G231)-(IF(AL$3&gt;=$C232,IF(AL$3&lt;=$C232+$D232-1,VLOOKUP((AL$3-$C232+1)/$D232,Profile!$B$2:$C$250,2)*($E232-$G231),0),0)),0),0)</f>
        <v>0</v>
      </c>
      <c r="AN232" s="148">
        <f>IF(AN$3&gt;=$C232,IF(AN$3&lt;=$C232+$D232-1,VLOOKUP((AN$3-$C232+1)/$D232,Profile!$B$2:$C$250,2)*($E232-$G231)-(IF(AM$3&gt;=$C232,IF(AM$3&lt;=$C232+$D232-1,VLOOKUP((AM$3-$C232+1)/$D232,Profile!$B$2:$C$250,2)*($E232-$G231),0),0)),0),0)</f>
        <v>0</v>
      </c>
      <c r="AO232" s="148">
        <f>IF(AO$3&gt;=$C232,IF(AO$3&lt;=$C232+$D232-1,VLOOKUP((AO$3-$C232+1)/$D232,Profile!$B$2:$C$250,2)*($E232-$G231)-(IF(AN$3&gt;=$C232,IF(AN$3&lt;=$C232+$D232-1,VLOOKUP((AN$3-$C232+1)/$D232,Profile!$B$2:$C$250,2)*($E232-$G231),0),0)),0),0)</f>
        <v>0</v>
      </c>
      <c r="AP232" s="148">
        <f>IF(AP$3&gt;=$C232,IF(AP$3&lt;=$C232+$D232-1,VLOOKUP((AP$3-$C232+1)/$D232,Profile!$B$2:$C$250,2)*($E232-$G231)-(IF(AO$3&gt;=$C232,IF(AO$3&lt;=$C232+$D232-1,VLOOKUP((AO$3-$C232+1)/$D232,Profile!$B$2:$C$250,2)*($E232-$G231),0),0)),0),0)</f>
        <v>0</v>
      </c>
      <c r="AQ232" s="148">
        <f>IF(AQ$3&gt;=$C232,IF(AQ$3&lt;=$C232+$D232-1,VLOOKUP((AQ$3-$C232+1)/$D232,Profile!$B$2:$C$250,2)*($E232-$G231)-(IF(AP$3&gt;=$C232,IF(AP$3&lt;=$C232+$D232-1,VLOOKUP((AP$3-$C232+1)/$D232,Profile!$B$2:$C$250,2)*($E232-$G231),0),0)),0),0)</f>
        <v>0</v>
      </c>
      <c r="AR232" s="148">
        <f>IF(AR$3&gt;=$C232,IF(AR$3&lt;=$C232+$D232-1,VLOOKUP((AR$3-$C232+1)/$D232,Profile!$B$2:$C$250,2)*($E232-$G231)-(IF(AQ$3&gt;=$C232,IF(AQ$3&lt;=$C232+$D232-1,VLOOKUP((AQ$3-$C232+1)/$D232,Profile!$B$2:$C$250,2)*($E232-$G231),0),0)),0),0)</f>
        <v>0</v>
      </c>
      <c r="AS232" s="148">
        <f>IF(AS$3&gt;=$C232,IF(AS$3&lt;=$C232+$D232-1,VLOOKUP((AS$3-$C232+1)/$D232,Profile!$B$2:$C$250,2)*($E232-$G231)-(IF(AR$3&gt;=$C232,IF(AR$3&lt;=$C232+$D232-1,VLOOKUP((AR$3-$C232+1)/$D232,Profile!$B$2:$C$250,2)*($E232-$G231),0),0)),0),0)</f>
        <v>0</v>
      </c>
      <c r="AT232" s="148">
        <f>IF(AT$3&gt;=$C232,IF(AT$3&lt;=$C232+$D232-1,VLOOKUP((AT$3-$C232+1)/$D232,Profile!$B$2:$C$250,2)*($E232-$G231)-(IF(AS$3&gt;=$C232,IF(AS$3&lt;=$C232+$D232-1,VLOOKUP((AS$3-$C232+1)/$D232,Profile!$B$2:$C$250,2)*($E232-$G231),0),0)),0),0)</f>
        <v>0</v>
      </c>
      <c r="AU232" s="148">
        <f>IF(AU$3&gt;=$C232,IF(AU$3&lt;=$C232+$D232-1,VLOOKUP((AU$3-$C232+1)/$D232,Profile!$B$2:$C$250,2)*($E232-$G231)-(IF(AT$3&gt;=$C232,IF(AT$3&lt;=$C232+$D232-1,VLOOKUP((AT$3-$C232+1)/$D232,Profile!$B$2:$C$250,2)*($E232-$G231),0),0)),0),0)</f>
        <v>0</v>
      </c>
      <c r="AV232" s="148">
        <f>IF(AV$3&gt;=$C232,IF(AV$3&lt;=$C232+$D232-1,VLOOKUP((AV$3-$C232+1)/$D232,Profile!$B$2:$C$250,2)*($E232-$G231)-(IF(AU$3&gt;=$C232,IF(AU$3&lt;=$C232+$D232-1,VLOOKUP((AU$3-$C232+1)/$D232,Profile!$B$2:$C$250,2)*($E232-$G231),0),0)),0),0)</f>
        <v>0</v>
      </c>
      <c r="AW232" s="148">
        <f>IF(AW$3&gt;=$C232,IF(AW$3&lt;=$C232+$D232-1,VLOOKUP((AW$3-$C232+1)/$D232,Profile!$B$2:$C$250,2)*($E232-$G231)-(IF(AV$3&gt;=$C232,IF(AV$3&lt;=$C232+$D232-1,VLOOKUP((AV$3-$C232+1)/$D232,Profile!$B$2:$C$250,2)*($E232-$G231),0),0)),0),0)</f>
        <v>0</v>
      </c>
      <c r="AX232" s="148">
        <f>IF(AX$3&gt;=$C232,IF(AX$3&lt;=$C232+$D232-1,VLOOKUP((AX$3-$C232+1)/$D232,Profile!$B$2:$C$250,2)*($E232-$G231)-(IF(AW$3&gt;=$C232,IF(AW$3&lt;=$C232+$D232-1,VLOOKUP((AW$3-$C232+1)/$D232,Profile!$B$2:$C$250,2)*($E232-$G231),0),0)),0),0)</f>
        <v>0</v>
      </c>
      <c r="AY232" s="148">
        <f>IF(AY$3&gt;=$C232,IF(AY$3&lt;=$C232+$D232-1,VLOOKUP((AY$3-$C232+1)/$D232,Profile!$B$2:$C$250,2)*($E232-$G231)-(IF(AX$3&gt;=$C232,IF(AX$3&lt;=$C232+$D232-1,VLOOKUP((AX$3-$C232+1)/$D232,Profile!$B$2:$C$250,2)*($E232-$G231),0),0)),0),0)</f>
        <v>0</v>
      </c>
      <c r="AZ232" s="148">
        <f>IF(AZ$3&gt;=$C232,IF(AZ$3&lt;=$C232+$D232-1,VLOOKUP((AZ$3-$C232+1)/$D232,Profile!$B$2:$C$250,2)*($E232-$G231)-(IF(AY$3&gt;=$C232,IF(AY$3&lt;=$C232+$D232-1,VLOOKUP((AY$3-$C232+1)/$D232,Profile!$B$2:$C$250,2)*($E232-$G231),0),0)),0),0)</f>
        <v>0</v>
      </c>
      <c r="BA232" s="148">
        <f>IF(BA$3&gt;=$C232,IF(BA$3&lt;=$C232+$D232-1,VLOOKUP((BA$3-$C232+1)/$D232,Profile!$B$2:$C$250,2)*($E232-$G231)-(IF(AZ$3&gt;=$C232,IF(AZ$3&lt;=$C232+$D232-1,VLOOKUP((AZ$3-$C232+1)/$D232,Profile!$B$2:$C$250,2)*($E232-$G231),0),0)),0),0)</f>
        <v>0</v>
      </c>
      <c r="BB232" s="148">
        <f>IF(BB$3&gt;=$C232,IF(BB$3&lt;=$C232+$D232-1,VLOOKUP((BB$3-$C232+1)/$D232,Profile!$B$2:$C$250,2)*($E232-$G231)-(IF(BA$3&gt;=$C232,IF(BA$3&lt;=$C232+$D232-1,VLOOKUP((BA$3-$C232+1)/$D232,Profile!$B$2:$C$250,2)*($E232-$G231),0),0)),0),0)</f>
        <v>0</v>
      </c>
      <c r="BC232" s="148">
        <f>IF(BC$3&gt;=$C232,IF(BC$3&lt;=$C232+$D232-1,VLOOKUP((BC$3-$C232+1)/$D232,Profile!$B$2:$C$250,2)*($E232-$G231)-(IF(BB$3&gt;=$C232,IF(BB$3&lt;=$C232+$D232-1,VLOOKUP((BB$3-$C232+1)/$D232,Profile!$B$2:$C$250,2)*($E232-$G231),0),0)),0),0)</f>
        <v>0</v>
      </c>
      <c r="BD232" s="148">
        <f>IF(BD$3&gt;=$C232,IF(BD$3&lt;=$C232+$D232-1,VLOOKUP((BD$3-$C232+1)/$D232,Profile!$B$2:$C$250,2)*($E232-$G231)-(IF(BC$3&gt;=$C232,IF(BC$3&lt;=$C232+$D232-1,VLOOKUP((BC$3-$C232+1)/$D232,Profile!$B$2:$C$250,2)*($E232-$G231),0),0)),0),0)</f>
        <v>0</v>
      </c>
      <c r="BE232" s="148">
        <f>IF(BE$3&gt;=$C232,IF(BE$3&lt;=$C232+$D232-1,VLOOKUP((BE$3-$C232+1)/$D232,Profile!$B$2:$C$250,2)*($E232-$G231)-(IF(BD$3&gt;=$C232,IF(BD$3&lt;=$C232+$D232-1,VLOOKUP((BD$3-$C232+1)/$D232,Profile!$B$2:$C$250,2)*($E232-$G231),0),0)),0),0)</f>
        <v>0</v>
      </c>
      <c r="BF232" s="148">
        <f>IF(BF$3&gt;=$C232,IF(BF$3&lt;=$C232+$D232-1,VLOOKUP((BF$3-$C232+1)/$D232,Profile!$B$2:$C$250,2)*($E232-$G231)-(IF(BE$3&gt;=$C232,IF(BE$3&lt;=$C232+$D232-1,VLOOKUP((BE$3-$C232+1)/$D232,Profile!$B$2:$C$250,2)*($E232-$G231),0),0)),0),0)</f>
        <v>0</v>
      </c>
      <c r="BG232" s="148">
        <f>IF(BG$3&gt;=$C232,IF(BG$3&lt;=$C232+$D232-1,VLOOKUP((BG$3-$C232+1)/$D232,Profile!$B$2:$C$250,2)*($E232-$G231)-(IF(BF$3&gt;=$C232,IF(BF$3&lt;=$C232+$D232-1,VLOOKUP((BF$3-$C232+1)/$D232,Profile!$B$2:$C$250,2)*($E232-$G231),0),0)),0),0)</f>
        <v>0</v>
      </c>
      <c r="BH232" s="148">
        <f>IF(BH$3&gt;=$C232,IF(BH$3&lt;=$C232+$D232-1,VLOOKUP((BH$3-$C232+1)/$D232,Profile!$B$2:$C$250,2)*($E232-$G231)-(IF(BG$3&gt;=$C232,IF(BG$3&lt;=$C232+$D232-1,VLOOKUP((BG$3-$C232+1)/$D232,Profile!$B$2:$C$250,2)*($E232-$G231),0),0)),0),0)</f>
        <v>0</v>
      </c>
      <c r="BI232" s="148">
        <f>IF(BI$3&gt;=$C232,IF(BI$3&lt;=$C232+$D232-1,VLOOKUP((BI$3-$C232+1)/$D232,Profile!$B$2:$C$250,2)*($E232-$G231)-(IF(BH$3&gt;=$C232,IF(BH$3&lt;=$C232+$D232-1,VLOOKUP((BH$3-$C232+1)/$D232,Profile!$B$2:$C$250,2)*($E232-$G231),0),0)),0),0)</f>
        <v>0</v>
      </c>
      <c r="BJ232" s="148">
        <f>IF(BJ$3&gt;=$C232,IF(BJ$3&lt;=$C232+$D232-1,VLOOKUP((BJ$3-$C232+1)/$D232,Profile!$B$2:$C$250,2)*($E232-$G231)-(IF(BI$3&gt;=$C232,IF(BI$3&lt;=$C232+$D232-1,VLOOKUP((BI$3-$C232+1)/$D232,Profile!$B$2:$C$250,2)*($E232-$G231),0),0)),0),0)</f>
        <v>0</v>
      </c>
      <c r="BK232" s="148">
        <f>IF(BK$3&gt;=$C232,IF(BK$3&lt;=$C232+$D232-1,VLOOKUP((BK$3-$C232+1)/$D232,Profile!$B$2:$C$250,2)*($E232-$G231)-(IF(BJ$3&gt;=$C232,IF(BJ$3&lt;=$C232+$D232-1,VLOOKUP((BJ$3-$C232+1)/$D232,Profile!$B$2:$C$250,2)*($E232-$G231),0),0)),0),0)</f>
        <v>0</v>
      </c>
      <c r="BL232" s="148">
        <f>IF(BL$3&gt;=$C232,IF(BL$3&lt;=$C232+$D232-1,VLOOKUP((BL$3-$C232+1)/$D232,Profile!$B$2:$C$250,2)*($E232-$G231)-(IF(BK$3&gt;=$C232,IF(BK$3&lt;=$C232+$D232-1,VLOOKUP((BK$3-$C232+1)/$D232,Profile!$B$2:$C$250,2)*($E232-$G231),0),0)),0),0)</f>
        <v>0</v>
      </c>
      <c r="BM232" s="148">
        <f>IF(BM$3&gt;=$C232,IF(BM$3&lt;=$C232+$D232-1,VLOOKUP((BM$3-$C232+1)/$D232,Profile!$B$2:$C$250,2)*($E232-$G231)-(IF(BL$3&gt;=$C232,IF(BL$3&lt;=$C232+$D232-1,VLOOKUP((BL$3-$C232+1)/$D232,Profile!$B$2:$C$250,2)*($E232-$G231),0),0)),0),0)</f>
        <v>0</v>
      </c>
      <c r="BN232" s="148">
        <f>IF(BN$3&gt;=$C232,IF(BN$3&lt;=$C232+$D232-1,VLOOKUP((BN$3-$C232+1)/$D232,Profile!$B$2:$C$250,2)*($E232-$G231)-(IF(BM$3&gt;=$C232,IF(BM$3&lt;=$C232+$D232-1,VLOOKUP((BM$3-$C232+1)/$D232,Profile!$B$2:$C$250,2)*($E232-$G231),0),0)),0),0)</f>
        <v>0</v>
      </c>
      <c r="BO232" s="148">
        <f>IF(BO$3&gt;=$C232,IF(BO$3&lt;=$C232+$D232-1,VLOOKUP((BO$3-$C232+1)/$D232,Profile!$B$2:$C$250,2)*($E232-$G231)-(IF(BN$3&gt;=$C232,IF(BN$3&lt;=$C232+$D232-1,VLOOKUP((BN$3-$C232+1)/$D232,Profile!$B$2:$C$250,2)*($E232-$G231),0),0)),0),0)</f>
        <v>0</v>
      </c>
      <c r="BP232" s="148">
        <f>IF(BP$3&gt;=$C232,IF(BP$3&lt;=$C232+$D232-1,VLOOKUP((BP$3-$C232+1)/$D232,Profile!$B$2:$C$250,2)*($E232-$G231)-(IF(BO$3&gt;=$C232,IF(BO$3&lt;=$C232+$D232-1,VLOOKUP((BO$3-$C232+1)/$D232,Profile!$B$2:$C$250,2)*($E232-$G231),0),0)),0),0)</f>
        <v>0</v>
      </c>
      <c r="BQ232" s="148">
        <f>IF(BQ$3&gt;=$C232,IF(BQ$3&lt;=$C232+$D232-1,VLOOKUP((BQ$3-$C232+1)/$D232,Profile!$B$2:$C$250,2)*($E232-$G231)-(IF(BP$3&gt;=$C232,IF(BP$3&lt;=$C232+$D232-1,VLOOKUP((BP$3-$C232+1)/$D232,Profile!$B$2:$C$250,2)*($E232-$G231),0),0)),0),0)</f>
        <v>0</v>
      </c>
      <c r="BR232" s="148">
        <f>IF(BR$3&gt;=$C232,IF(BR$3&lt;=$C232+$D232-1,VLOOKUP((BR$3-$C232+1)/$D232,Profile!$B$2:$C$250,2)*($E232-$G231)-(IF(BQ$3&gt;=$C232,IF(BQ$3&lt;=$C232+$D232-1,VLOOKUP((BQ$3-$C232+1)/$D232,Profile!$B$2:$C$250,2)*($E232-$G231),0),0)),0),0)</f>
        <v>0</v>
      </c>
      <c r="BS232" s="148">
        <f>IF(BS$3&gt;=$C232,IF(BS$3&lt;=$C232+$D232-1,VLOOKUP((BS$3-$C232+1)/$D232,Profile!$B$2:$C$250,2)*($E232-$G231)-(IF(BR$3&gt;=$C232,IF(BR$3&lt;=$C232+$D232-1,VLOOKUP((BR$3-$C232+1)/$D232,Profile!$B$2:$C$250,2)*($E232-$G231),0),0)),0),0)</f>
        <v>0</v>
      </c>
      <c r="BT232" s="148">
        <f>IF(BT$3&gt;=$C232,IF(BT$3&lt;=$C232+$D232-1,VLOOKUP((BT$3-$C232+1)/$D232,Profile!$B$2:$C$250,2)*($E232-$G231)-(IF(BS$3&gt;=$C232,IF(BS$3&lt;=$C232+$D232-1,VLOOKUP((BS$3-$C232+1)/$D232,Profile!$B$2:$C$250,2)*($E232-$G231),0),0)),0),0)</f>
        <v>0</v>
      </c>
    </row>
    <row r="233" spans="1:72" ht="10.15" customHeight="1">
      <c r="A233" s="131"/>
      <c r="B233" s="154"/>
      <c r="C233" s="131"/>
      <c r="D233" s="153"/>
      <c r="E233" s="149"/>
      <c r="F233" s="142" t="s">
        <v>31</v>
      </c>
      <c r="G233" s="148">
        <f>SUM(H233:GA233)</f>
        <v>0</v>
      </c>
      <c r="H233" s="148">
        <f t="shared" ref="H233:AM233" si="182">+H231+H232</f>
        <v>0</v>
      </c>
      <c r="I233" s="148">
        <f t="shared" si="182"/>
        <v>0</v>
      </c>
      <c r="J233" s="148">
        <f t="shared" si="182"/>
        <v>0</v>
      </c>
      <c r="K233" s="148">
        <f t="shared" si="182"/>
        <v>0</v>
      </c>
      <c r="L233" s="148">
        <f t="shared" si="182"/>
        <v>0</v>
      </c>
      <c r="M233" s="148">
        <f t="shared" si="182"/>
        <v>0</v>
      </c>
      <c r="N233" s="148">
        <f t="shared" si="182"/>
        <v>0</v>
      </c>
      <c r="O233" s="148">
        <f t="shared" si="182"/>
        <v>0</v>
      </c>
      <c r="P233" s="148">
        <f t="shared" si="182"/>
        <v>0</v>
      </c>
      <c r="Q233" s="148">
        <f t="shared" si="182"/>
        <v>0</v>
      </c>
      <c r="R233" s="148">
        <f t="shared" si="182"/>
        <v>0</v>
      </c>
      <c r="S233" s="148">
        <f t="shared" si="182"/>
        <v>0</v>
      </c>
      <c r="T233" s="148">
        <f t="shared" si="182"/>
        <v>0</v>
      </c>
      <c r="U233" s="148">
        <f t="shared" si="182"/>
        <v>0</v>
      </c>
      <c r="V233" s="148">
        <f t="shared" si="182"/>
        <v>0</v>
      </c>
      <c r="W233" s="148">
        <f t="shared" si="182"/>
        <v>0</v>
      </c>
      <c r="X233" s="148">
        <f t="shared" si="182"/>
        <v>0</v>
      </c>
      <c r="Y233" s="148">
        <f t="shared" si="182"/>
        <v>0</v>
      </c>
      <c r="Z233" s="148">
        <f t="shared" si="182"/>
        <v>0</v>
      </c>
      <c r="AA233" s="148">
        <f t="shared" si="182"/>
        <v>0</v>
      </c>
      <c r="AB233" s="148">
        <f t="shared" si="182"/>
        <v>0</v>
      </c>
      <c r="AC233" s="148">
        <f t="shared" si="182"/>
        <v>0</v>
      </c>
      <c r="AD233" s="148">
        <f t="shared" si="182"/>
        <v>0</v>
      </c>
      <c r="AE233" s="148">
        <f t="shared" si="182"/>
        <v>0</v>
      </c>
      <c r="AF233" s="148">
        <f t="shared" si="182"/>
        <v>0</v>
      </c>
      <c r="AG233" s="148">
        <f t="shared" si="182"/>
        <v>0</v>
      </c>
      <c r="AH233" s="148">
        <f t="shared" si="182"/>
        <v>0</v>
      </c>
      <c r="AI233" s="148">
        <f t="shared" si="182"/>
        <v>0</v>
      </c>
      <c r="AJ233" s="148">
        <f t="shared" si="182"/>
        <v>0</v>
      </c>
      <c r="AK233" s="148">
        <f t="shared" si="182"/>
        <v>0</v>
      </c>
      <c r="AL233" s="148">
        <f t="shared" si="182"/>
        <v>0</v>
      </c>
      <c r="AM233" s="148">
        <f t="shared" si="182"/>
        <v>0</v>
      </c>
      <c r="AN233" s="148">
        <f t="shared" ref="AN233:BS233" si="183">+AN231+AN232</f>
        <v>0</v>
      </c>
      <c r="AO233" s="148">
        <f t="shared" si="183"/>
        <v>0</v>
      </c>
      <c r="AP233" s="148">
        <f t="shared" si="183"/>
        <v>0</v>
      </c>
      <c r="AQ233" s="148">
        <f t="shared" si="183"/>
        <v>0</v>
      </c>
      <c r="AR233" s="148">
        <f t="shared" si="183"/>
        <v>0</v>
      </c>
      <c r="AS233" s="148">
        <f t="shared" si="183"/>
        <v>0</v>
      </c>
      <c r="AT233" s="148">
        <f t="shared" si="183"/>
        <v>0</v>
      </c>
      <c r="AU233" s="148">
        <f t="shared" si="183"/>
        <v>0</v>
      </c>
      <c r="AV233" s="148">
        <f t="shared" si="183"/>
        <v>0</v>
      </c>
      <c r="AW233" s="148">
        <f t="shared" si="183"/>
        <v>0</v>
      </c>
      <c r="AX233" s="148">
        <f t="shared" si="183"/>
        <v>0</v>
      </c>
      <c r="AY233" s="148">
        <f t="shared" si="183"/>
        <v>0</v>
      </c>
      <c r="AZ233" s="148">
        <f t="shared" si="183"/>
        <v>0</v>
      </c>
      <c r="BA233" s="148">
        <f t="shared" si="183"/>
        <v>0</v>
      </c>
      <c r="BB233" s="148">
        <f t="shared" si="183"/>
        <v>0</v>
      </c>
      <c r="BC233" s="148">
        <f t="shared" si="183"/>
        <v>0</v>
      </c>
      <c r="BD233" s="148">
        <f t="shared" si="183"/>
        <v>0</v>
      </c>
      <c r="BE233" s="148">
        <f t="shared" si="183"/>
        <v>0</v>
      </c>
      <c r="BF233" s="148">
        <f t="shared" si="183"/>
        <v>0</v>
      </c>
      <c r="BG233" s="148">
        <f t="shared" si="183"/>
        <v>0</v>
      </c>
      <c r="BH233" s="148">
        <f t="shared" si="183"/>
        <v>0</v>
      </c>
      <c r="BI233" s="148">
        <f t="shared" si="183"/>
        <v>0</v>
      </c>
      <c r="BJ233" s="148">
        <f t="shared" si="183"/>
        <v>0</v>
      </c>
      <c r="BK233" s="148">
        <f t="shared" si="183"/>
        <v>0</v>
      </c>
      <c r="BL233" s="148">
        <f t="shared" si="183"/>
        <v>0</v>
      </c>
      <c r="BM233" s="148">
        <f t="shared" si="183"/>
        <v>0</v>
      </c>
      <c r="BN233" s="148">
        <f t="shared" si="183"/>
        <v>0</v>
      </c>
      <c r="BO233" s="148">
        <f t="shared" si="183"/>
        <v>0</v>
      </c>
      <c r="BP233" s="148">
        <f t="shared" si="183"/>
        <v>0</v>
      </c>
      <c r="BQ233" s="148">
        <f t="shared" si="183"/>
        <v>0</v>
      </c>
      <c r="BR233" s="148">
        <f t="shared" si="183"/>
        <v>0</v>
      </c>
      <c r="BS233" s="148">
        <f t="shared" si="183"/>
        <v>0</v>
      </c>
      <c r="BT233" s="148">
        <f>+BT231+BT232</f>
        <v>0</v>
      </c>
    </row>
    <row r="234" spans="1:72" ht="10.15" customHeight="1">
      <c r="A234" s="131"/>
      <c r="B234" s="154"/>
      <c r="C234" s="131"/>
      <c r="D234" s="149"/>
      <c r="F234" s="142" t="s">
        <v>36</v>
      </c>
      <c r="G234" s="148"/>
      <c r="H234" s="148">
        <f>+H233</f>
        <v>0</v>
      </c>
      <c r="I234" s="148">
        <f t="shared" ref="I234:AN234" si="184">+I233+H234</f>
        <v>0</v>
      </c>
      <c r="J234" s="148">
        <f t="shared" si="184"/>
        <v>0</v>
      </c>
      <c r="K234" s="148">
        <f t="shared" si="184"/>
        <v>0</v>
      </c>
      <c r="L234" s="148">
        <f t="shared" si="184"/>
        <v>0</v>
      </c>
      <c r="M234" s="148">
        <f t="shared" si="184"/>
        <v>0</v>
      </c>
      <c r="N234" s="148">
        <f t="shared" si="184"/>
        <v>0</v>
      </c>
      <c r="O234" s="148">
        <f t="shared" si="184"/>
        <v>0</v>
      </c>
      <c r="P234" s="148">
        <f t="shared" si="184"/>
        <v>0</v>
      </c>
      <c r="Q234" s="148">
        <f t="shared" si="184"/>
        <v>0</v>
      </c>
      <c r="R234" s="148">
        <f t="shared" si="184"/>
        <v>0</v>
      </c>
      <c r="S234" s="148">
        <f t="shared" si="184"/>
        <v>0</v>
      </c>
      <c r="T234" s="148">
        <f t="shared" si="184"/>
        <v>0</v>
      </c>
      <c r="U234" s="148">
        <f t="shared" si="184"/>
        <v>0</v>
      </c>
      <c r="V234" s="148">
        <f t="shared" si="184"/>
        <v>0</v>
      </c>
      <c r="W234" s="148">
        <f t="shared" si="184"/>
        <v>0</v>
      </c>
      <c r="X234" s="148">
        <f t="shared" si="184"/>
        <v>0</v>
      </c>
      <c r="Y234" s="148">
        <f t="shared" si="184"/>
        <v>0</v>
      </c>
      <c r="Z234" s="148">
        <f t="shared" si="184"/>
        <v>0</v>
      </c>
      <c r="AA234" s="148">
        <f t="shared" si="184"/>
        <v>0</v>
      </c>
      <c r="AB234" s="148">
        <f t="shared" si="184"/>
        <v>0</v>
      </c>
      <c r="AC234" s="148">
        <f t="shared" si="184"/>
        <v>0</v>
      </c>
      <c r="AD234" s="148">
        <f t="shared" si="184"/>
        <v>0</v>
      </c>
      <c r="AE234" s="148">
        <f t="shared" si="184"/>
        <v>0</v>
      </c>
      <c r="AF234" s="148">
        <f t="shared" si="184"/>
        <v>0</v>
      </c>
      <c r="AG234" s="148">
        <f t="shared" si="184"/>
        <v>0</v>
      </c>
      <c r="AH234" s="148">
        <f t="shared" si="184"/>
        <v>0</v>
      </c>
      <c r="AI234" s="148">
        <f t="shared" si="184"/>
        <v>0</v>
      </c>
      <c r="AJ234" s="148">
        <f t="shared" si="184"/>
        <v>0</v>
      </c>
      <c r="AK234" s="148">
        <f t="shared" si="184"/>
        <v>0</v>
      </c>
      <c r="AL234" s="148">
        <f t="shared" si="184"/>
        <v>0</v>
      </c>
      <c r="AM234" s="148">
        <f t="shared" si="184"/>
        <v>0</v>
      </c>
      <c r="AN234" s="148">
        <f t="shared" si="184"/>
        <v>0</v>
      </c>
      <c r="AO234" s="148">
        <f t="shared" ref="AO234:BT234" si="185">+AO233+AN234</f>
        <v>0</v>
      </c>
      <c r="AP234" s="148">
        <f t="shared" si="185"/>
        <v>0</v>
      </c>
      <c r="AQ234" s="148">
        <f t="shared" si="185"/>
        <v>0</v>
      </c>
      <c r="AR234" s="148">
        <f t="shared" si="185"/>
        <v>0</v>
      </c>
      <c r="AS234" s="148">
        <f t="shared" si="185"/>
        <v>0</v>
      </c>
      <c r="AT234" s="148">
        <f t="shared" si="185"/>
        <v>0</v>
      </c>
      <c r="AU234" s="148">
        <f t="shared" si="185"/>
        <v>0</v>
      </c>
      <c r="AV234" s="148">
        <f t="shared" si="185"/>
        <v>0</v>
      </c>
      <c r="AW234" s="148">
        <f t="shared" si="185"/>
        <v>0</v>
      </c>
      <c r="AX234" s="148">
        <f t="shared" si="185"/>
        <v>0</v>
      </c>
      <c r="AY234" s="148">
        <f t="shared" si="185"/>
        <v>0</v>
      </c>
      <c r="AZ234" s="148">
        <f t="shared" si="185"/>
        <v>0</v>
      </c>
      <c r="BA234" s="148">
        <f t="shared" si="185"/>
        <v>0</v>
      </c>
      <c r="BB234" s="148">
        <f t="shared" si="185"/>
        <v>0</v>
      </c>
      <c r="BC234" s="148">
        <f t="shared" si="185"/>
        <v>0</v>
      </c>
      <c r="BD234" s="148">
        <f t="shared" si="185"/>
        <v>0</v>
      </c>
      <c r="BE234" s="148">
        <f t="shared" si="185"/>
        <v>0</v>
      </c>
      <c r="BF234" s="148">
        <f t="shared" si="185"/>
        <v>0</v>
      </c>
      <c r="BG234" s="148">
        <f t="shared" si="185"/>
        <v>0</v>
      </c>
      <c r="BH234" s="148">
        <f t="shared" si="185"/>
        <v>0</v>
      </c>
      <c r="BI234" s="148">
        <f t="shared" si="185"/>
        <v>0</v>
      </c>
      <c r="BJ234" s="148">
        <f t="shared" si="185"/>
        <v>0</v>
      </c>
      <c r="BK234" s="148">
        <f t="shared" si="185"/>
        <v>0</v>
      </c>
      <c r="BL234" s="148">
        <f t="shared" si="185"/>
        <v>0</v>
      </c>
      <c r="BM234" s="148">
        <f t="shared" si="185"/>
        <v>0</v>
      </c>
      <c r="BN234" s="148">
        <f t="shared" si="185"/>
        <v>0</v>
      </c>
      <c r="BO234" s="148">
        <f t="shared" si="185"/>
        <v>0</v>
      </c>
      <c r="BP234" s="148">
        <f t="shared" si="185"/>
        <v>0</v>
      </c>
      <c r="BQ234" s="148">
        <f t="shared" si="185"/>
        <v>0</v>
      </c>
      <c r="BR234" s="148">
        <f t="shared" si="185"/>
        <v>0</v>
      </c>
      <c r="BS234" s="148">
        <f t="shared" si="185"/>
        <v>0</v>
      </c>
      <c r="BT234" s="148">
        <f t="shared" si="185"/>
        <v>0</v>
      </c>
    </row>
    <row r="235" spans="1:72" ht="1.9" customHeight="1">
      <c r="A235" s="131"/>
      <c r="B235" s="154"/>
      <c r="C235" s="131"/>
      <c r="E235" s="149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</row>
    <row r="236" spans="1:72" ht="10.15" customHeight="1">
      <c r="A236" s="131">
        <v>47</v>
      </c>
      <c r="B236" s="155" t="s">
        <v>81</v>
      </c>
      <c r="C236" s="131"/>
      <c r="E236" s="149"/>
      <c r="F236" s="156" t="s">
        <v>34</v>
      </c>
      <c r="G236" s="148">
        <f>SUM(H236:GA236)</f>
        <v>0</v>
      </c>
      <c r="H236" s="157"/>
      <c r="I236" s="157"/>
      <c r="J236" s="157"/>
      <c r="K236" s="157"/>
      <c r="L236" s="157">
        <v>0</v>
      </c>
      <c r="M236" s="157"/>
      <c r="N236" s="157">
        <v>0</v>
      </c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49">
        <v>0</v>
      </c>
      <c r="Z236" s="157"/>
      <c r="AA236" s="157">
        <v>0</v>
      </c>
      <c r="AB236" s="157">
        <v>0</v>
      </c>
      <c r="AC236" s="157">
        <v>0</v>
      </c>
      <c r="AD236" s="157">
        <v>0</v>
      </c>
      <c r="AE236" s="157">
        <v>0</v>
      </c>
      <c r="AF236" s="157">
        <v>0</v>
      </c>
      <c r="AG236" s="157">
        <v>0</v>
      </c>
      <c r="AH236" s="157">
        <v>0</v>
      </c>
      <c r="AI236" s="157">
        <v>0</v>
      </c>
      <c r="AJ236" s="157">
        <v>0</v>
      </c>
      <c r="AK236" s="157">
        <v>0</v>
      </c>
      <c r="AL236" s="157">
        <v>0</v>
      </c>
      <c r="AM236" s="157">
        <v>0</v>
      </c>
      <c r="AN236" s="157">
        <v>0</v>
      </c>
      <c r="AO236" s="157">
        <v>0</v>
      </c>
      <c r="AP236" s="157">
        <v>0</v>
      </c>
      <c r="AQ236" s="157">
        <v>0</v>
      </c>
      <c r="AR236" s="157">
        <v>0</v>
      </c>
      <c r="AS236" s="157">
        <v>0</v>
      </c>
      <c r="AT236" s="157">
        <v>0</v>
      </c>
      <c r="AU236" s="157">
        <v>0</v>
      </c>
      <c r="AV236" s="157">
        <v>0</v>
      </c>
      <c r="AW236" s="157">
        <v>0</v>
      </c>
      <c r="AX236" s="157">
        <v>0</v>
      </c>
      <c r="AY236" s="157">
        <v>0</v>
      </c>
      <c r="AZ236" s="157">
        <v>0</v>
      </c>
      <c r="BA236" s="157">
        <v>0</v>
      </c>
      <c r="BB236" s="157">
        <v>0</v>
      </c>
      <c r="BC236" s="157">
        <v>0</v>
      </c>
      <c r="BD236" s="157">
        <v>0</v>
      </c>
      <c r="BE236" s="157">
        <v>0</v>
      </c>
      <c r="BF236" s="157">
        <v>0</v>
      </c>
      <c r="BG236" s="157">
        <v>0</v>
      </c>
      <c r="BH236" s="157">
        <v>0</v>
      </c>
      <c r="BI236" s="157">
        <v>0</v>
      </c>
      <c r="BJ236" s="157">
        <v>0</v>
      </c>
      <c r="BK236" s="157">
        <v>0</v>
      </c>
      <c r="BL236" s="157">
        <v>0</v>
      </c>
      <c r="BM236" s="157">
        <v>0</v>
      </c>
      <c r="BN236" s="157">
        <v>0</v>
      </c>
      <c r="BO236" s="157">
        <v>0</v>
      </c>
      <c r="BP236" s="157">
        <v>0</v>
      </c>
      <c r="BQ236" s="157">
        <v>0</v>
      </c>
      <c r="BR236" s="157">
        <v>0</v>
      </c>
      <c r="BS236" s="157">
        <v>0</v>
      </c>
      <c r="BT236" s="157">
        <v>0</v>
      </c>
    </row>
    <row r="237" spans="1:72" ht="10.15" customHeight="1">
      <c r="A237" s="131"/>
      <c r="B237" s="154"/>
      <c r="C237" s="150"/>
      <c r="D237" s="151"/>
      <c r="E237" s="152"/>
      <c r="F237" s="142" t="s">
        <v>35</v>
      </c>
      <c r="G237" s="148">
        <f>SUM(H237:GA237)</f>
        <v>0</v>
      </c>
      <c r="H237" s="148">
        <f>IF(H$3&gt;=$C237,IF(H$3&lt;=$C237+$D237-1,VLOOKUP((H$3-$C237+1)/$D237,Profile!$B$2:$C$250,2)*($E237-$G236)-(IF(G$3&gt;=$C237,IF(G$3&lt;=$C237+$D237-1,VLOOKUP((G$3-$C237+1)/$D237,Profile!$B$2:$C$250,2)*($E237-$G236),0),0)),0),0)</f>
        <v>0</v>
      </c>
      <c r="I237" s="148">
        <f>IF(I$3&gt;=$C237,IF(I$3&lt;=$C237+$D237-1,VLOOKUP((I$3-$C237+1)/$D237,Profile!$B$2:$C$250,2)*($E237-$G236)-(IF(H$3&gt;=$C237,IF(H$3&lt;=$C237+$D237-1,VLOOKUP((H$3-$C237+1)/$D237,Profile!$B$2:$C$250,2)*($E237-$G236),0),0)),0),0)</f>
        <v>0</v>
      </c>
      <c r="J237" s="148">
        <f>IF(J$3&gt;=$C237,IF(J$3&lt;=$C237+$D237-1,VLOOKUP((J$3-$C237+1)/$D237,Profile!$B$2:$C$250,2)*($E237-$G236)-(IF(I$3&gt;=$C237,IF(I$3&lt;=$C237+$D237-1,VLOOKUP((I$3-$C237+1)/$D237,Profile!$B$2:$C$250,2)*($E237-$G236),0),0)),0),0)</f>
        <v>0</v>
      </c>
      <c r="K237" s="148">
        <f>IF(K$3&gt;=$C237,IF(K$3&lt;=$C237+$D237-1,VLOOKUP((K$3-$C237+1)/$D237,Profile!$B$2:$C$250,2)*($E237-$G236)-(IF(J$3&gt;=$C237,IF(J$3&lt;=$C237+$D237-1,VLOOKUP((J$3-$C237+1)/$D237,Profile!$B$2:$C$250,2)*($E237-$G236),0),0)),0),0)</f>
        <v>0</v>
      </c>
      <c r="L237" s="148">
        <f>IF(L$3&gt;=$C237,IF(L$3&lt;=$C237+$D237-1,VLOOKUP((L$3-$C237+1)/$D237,Profile!$B$2:$C$250,2)*($E237-$G236)-(IF(K$3&gt;=$C237,IF(K$3&lt;=$C237+$D237-1,VLOOKUP((K$3-$C237+1)/$D237,Profile!$B$2:$C$250,2)*($E237-$G236),0),0)),0),0)</f>
        <v>0</v>
      </c>
      <c r="M237" s="148">
        <f>IF(M$3&gt;=$C237,IF(M$3&lt;=$C237+$D237-1,VLOOKUP((M$3-$C237+1)/$D237,Profile!$B$2:$C$250,2)*($E237-$G236)-(IF(L$3&gt;=$C237,IF(L$3&lt;=$C237+$D237-1,VLOOKUP((L$3-$C237+1)/$D237,Profile!$B$2:$C$250,2)*($E237-$G236),0),0)),0),0)</f>
        <v>0</v>
      </c>
      <c r="N237" s="148">
        <f>IF(N$3&gt;=$C237,IF(N$3&lt;=$C237+$D237-1,VLOOKUP((N$3-$C237+1)/$D237,Profile!$B$2:$C$250,2)*($E237-$G236)-(IF(M$3&gt;=$C237,IF(M$3&lt;=$C237+$D237-1,VLOOKUP((M$3-$C237+1)/$D237,Profile!$B$2:$C$250,2)*($E237-$G236),0),0)),0),0)</f>
        <v>0</v>
      </c>
      <c r="O237" s="148">
        <f>IF(O$3&gt;=$C237,IF(O$3&lt;=$C237+$D237-1,VLOOKUP((O$3-$C237+1)/$D237,Profile!$B$2:$C$250,2)*($E237-$G236)-(IF(N$3&gt;=$C237,IF(N$3&lt;=$C237+$D237-1,VLOOKUP((N$3-$C237+1)/$D237,Profile!$B$2:$C$250,2)*($E237-$G236),0),0)),0),0)</f>
        <v>0</v>
      </c>
      <c r="P237" s="148">
        <f>IF(P$3&gt;=$C237,IF(P$3&lt;=$C237+$D237-1,VLOOKUP((P$3-$C237+1)/$D237,Profile!$B$2:$C$250,2)*($E237-$G236)-(IF(O$3&gt;=$C237,IF(O$3&lt;=$C237+$D237-1,VLOOKUP((O$3-$C237+1)/$D237,Profile!$B$2:$C$250,2)*($E237-$G236),0),0)),0),0)</f>
        <v>0</v>
      </c>
      <c r="Q237" s="148">
        <f>IF(Q$3&gt;=$C237,IF(Q$3&lt;=$C237+$D237-1,VLOOKUP((Q$3-$C237+1)/$D237,Profile!$B$2:$C$250,2)*($E237-$G236)-(IF(P$3&gt;=$C237,IF(P$3&lt;=$C237+$D237-1,VLOOKUP((P$3-$C237+1)/$D237,Profile!$B$2:$C$250,2)*($E237-$G236),0),0)),0),0)</f>
        <v>0</v>
      </c>
      <c r="R237" s="148">
        <f>IF(R$3&gt;=$C237,IF(R$3&lt;=$C237+$D237-1,VLOOKUP((R$3-$C237+1)/$D237,Profile!$B$2:$C$250,2)*($E237-$G236)-(IF(Q$3&gt;=$C237,IF(Q$3&lt;=$C237+$D237-1,VLOOKUP((Q$3-$C237+1)/$D237,Profile!$B$2:$C$250,2)*($E237-$G236),0),0)),0),0)</f>
        <v>0</v>
      </c>
      <c r="S237" s="148">
        <f>IF(S$3&gt;=$C237,IF(S$3&lt;=$C237+$D237-1,VLOOKUP((S$3-$C237+1)/$D237,Profile!$B$2:$C$250,2)*($E237-$G236)-(IF(R$3&gt;=$C237,IF(R$3&lt;=$C237+$D237-1,VLOOKUP((R$3-$C237+1)/$D237,Profile!$B$2:$C$250,2)*($E237-$G236),0),0)),0),0)</f>
        <v>0</v>
      </c>
      <c r="T237" s="148">
        <f>IF(T$3&gt;=$C237,IF(T$3&lt;=$C237+$D237-1,VLOOKUP((T$3-$C237+1)/$D237,Profile!$B$2:$C$250,2)*($E237-$G236)-(IF(S$3&gt;=$C237,IF(S$3&lt;=$C237+$D237-1,VLOOKUP((S$3-$C237+1)/$D237,Profile!$B$2:$C$250,2)*($E237-$G236),0),0)),0),0)</f>
        <v>0</v>
      </c>
      <c r="U237" s="148">
        <f>IF(U$3&gt;=$C237,IF(U$3&lt;=$C237+$D237-1,VLOOKUP((U$3-$C237+1)/$D237,Profile!$B$2:$C$250,2)*($E237-$G236)-(IF(T$3&gt;=$C237,IF(T$3&lt;=$C237+$D237-1,VLOOKUP((T$3-$C237+1)/$D237,Profile!$B$2:$C$250,2)*($E237-$G236),0),0)),0),0)</f>
        <v>0</v>
      </c>
      <c r="V237" s="148">
        <f>IF(V$3&gt;=$C237,IF(V$3&lt;=$C237+$D237-1,VLOOKUP((V$3-$C237+1)/$D237,Profile!$B$2:$C$250,2)*($E237-$G236)-(IF(U$3&gt;=$C237,IF(U$3&lt;=$C237+$D237-1,VLOOKUP((U$3-$C237+1)/$D237,Profile!$B$2:$C$250,2)*($E237-$G236),0),0)),0),0)</f>
        <v>0</v>
      </c>
      <c r="W237" s="148">
        <f>IF(W$3&gt;=$C237,IF(W$3&lt;=$C237+$D237-1,VLOOKUP((W$3-$C237+1)/$D237,Profile!$B$2:$C$250,2)*($E237-$G236)-(IF(V$3&gt;=$C237,IF(V$3&lt;=$C237+$D237-1,VLOOKUP((V$3-$C237+1)/$D237,Profile!$B$2:$C$250,2)*($E237-$G236),0),0)),0),0)</f>
        <v>0</v>
      </c>
      <c r="X237" s="148">
        <f>IF(X$3&gt;=$C237,IF(X$3&lt;=$C237+$D237-1,VLOOKUP((X$3-$C237+1)/$D237,Profile!$B$2:$C$250,2)*($E237-$G236)-(IF(W$3&gt;=$C237,IF(W$3&lt;=$C237+$D237-1,VLOOKUP((W$3-$C237+1)/$D237,Profile!$B$2:$C$250,2)*($E237-$G236),0),0)),0),0)</f>
        <v>0</v>
      </c>
      <c r="Y237" s="148">
        <f>IF(Y$3&gt;=$C237,IF(Y$3&lt;=$C237+$D237-1,VLOOKUP((Y$3-$C237+1)/$D237,Profile!$B$2:$C$250,2)*($E237-$G236)-(IF(X$3&gt;=$C237,IF(X$3&lt;=$C237+$D237-1,VLOOKUP((X$3-$C237+1)/$D237,Profile!$B$2:$C$250,2)*($E237-$G236),0),0)),0),0)</f>
        <v>0</v>
      </c>
      <c r="Z237" s="148">
        <f>IF(Z$3&gt;=$C237,IF(Z$3&lt;=$C237+$D237-1,VLOOKUP((Z$3-$C237+1)/$D237,Profile!$B$2:$C$250,2)*($E237-$G236)-(IF(Y$3&gt;=$C237,IF(Y$3&lt;=$C237+$D237-1,VLOOKUP((Y$3-$C237+1)/$D237,Profile!$B$2:$C$250,2)*($E237-$G236),0),0)),0),0)</f>
        <v>0</v>
      </c>
      <c r="AA237" s="148">
        <f>IF(AA$3&gt;=$C237,IF(AA$3&lt;=$C237+$D237-1,VLOOKUP((AA$3-$C237+1)/$D237,Profile!$B$2:$C$250,2)*($E237-$G236)-(IF(Z$3&gt;=$C237,IF(Z$3&lt;=$C237+$D237-1,VLOOKUP((Z$3-$C237+1)/$D237,Profile!$B$2:$C$250,2)*($E237-$G236),0),0)),0),0)</f>
        <v>0</v>
      </c>
      <c r="AB237" s="148">
        <f>IF(AB$3&gt;=$C237,IF(AB$3&lt;=$C237+$D237-1,VLOOKUP((AB$3-$C237+1)/$D237,Profile!$B$2:$C$250,2)*($E237-$G236)-(IF(AA$3&gt;=$C237,IF(AA$3&lt;=$C237+$D237-1,VLOOKUP((AA$3-$C237+1)/$D237,Profile!$B$2:$C$250,2)*($E237-$G236),0),0)),0),0)</f>
        <v>0</v>
      </c>
      <c r="AC237" s="148">
        <f>IF(AC$3&gt;=$C237,IF(AC$3&lt;=$C237+$D237-1,VLOOKUP((AC$3-$C237+1)/$D237,Profile!$B$2:$C$250,2)*($E237-$G236)-(IF(AB$3&gt;=$C237,IF(AB$3&lt;=$C237+$D237-1,VLOOKUP((AB$3-$C237+1)/$D237,Profile!$B$2:$C$250,2)*($E237-$G236),0),0)),0),0)</f>
        <v>0</v>
      </c>
      <c r="AD237" s="148">
        <f>IF(AD$3&gt;=$C237,IF(AD$3&lt;=$C237+$D237-1,VLOOKUP((AD$3-$C237+1)/$D237,Profile!$B$2:$C$250,2)*($E237-$G236)-(IF(AC$3&gt;=$C237,IF(AC$3&lt;=$C237+$D237-1,VLOOKUP((AC$3-$C237+1)/$D237,Profile!$B$2:$C$250,2)*($E237-$G236),0),0)),0),0)</f>
        <v>0</v>
      </c>
      <c r="AE237" s="148">
        <f>IF(AE$3&gt;=$C237,IF(AE$3&lt;=$C237+$D237-1,VLOOKUP((AE$3-$C237+1)/$D237,Profile!$B$2:$C$250,2)*($E237-$G236)-(IF(AD$3&gt;=$C237,IF(AD$3&lt;=$C237+$D237-1,VLOOKUP((AD$3-$C237+1)/$D237,Profile!$B$2:$C$250,2)*($E237-$G236),0),0)),0),0)</f>
        <v>0</v>
      </c>
      <c r="AF237" s="148">
        <f>IF(AF$3&gt;=$C237,IF(AF$3&lt;=$C237+$D237-1,VLOOKUP((AF$3-$C237+1)/$D237,Profile!$B$2:$C$250,2)*($E237-$G236)-(IF(AE$3&gt;=$C237,IF(AE$3&lt;=$C237+$D237-1,VLOOKUP((AE$3-$C237+1)/$D237,Profile!$B$2:$C$250,2)*($E237-$G236),0),0)),0),0)</f>
        <v>0</v>
      </c>
      <c r="AG237" s="148">
        <f>IF(AG$3&gt;=$C237,IF(AG$3&lt;=$C237+$D237-1,VLOOKUP((AG$3-$C237+1)/$D237,Profile!$B$2:$C$250,2)*($E237-$G236)-(IF(AF$3&gt;=$C237,IF(AF$3&lt;=$C237+$D237-1,VLOOKUP((AF$3-$C237+1)/$D237,Profile!$B$2:$C$250,2)*($E237-$G236),0),0)),0),0)</f>
        <v>0</v>
      </c>
      <c r="AH237" s="148">
        <f>IF(AH$3&gt;=$C237,IF(AH$3&lt;=$C237+$D237-1,VLOOKUP((AH$3-$C237+1)/$D237,Profile!$B$2:$C$250,2)*($E237-$G236)-(IF(AG$3&gt;=$C237,IF(AG$3&lt;=$C237+$D237-1,VLOOKUP((AG$3-$C237+1)/$D237,Profile!$B$2:$C$250,2)*($E237-$G236),0),0)),0),0)</f>
        <v>0</v>
      </c>
      <c r="AI237" s="148">
        <f>IF(AI$3&gt;=$C237,IF(AI$3&lt;=$C237+$D237-1,VLOOKUP((AI$3-$C237+1)/$D237,Profile!$B$2:$C$250,2)*($E237-$G236)-(IF(AH$3&gt;=$C237,IF(AH$3&lt;=$C237+$D237-1,VLOOKUP((AH$3-$C237+1)/$D237,Profile!$B$2:$C$250,2)*($E237-$G236),0),0)),0),0)</f>
        <v>0</v>
      </c>
      <c r="AJ237" s="148">
        <f>IF(AJ$3&gt;=$C237,IF(AJ$3&lt;=$C237+$D237-1,VLOOKUP((AJ$3-$C237+1)/$D237,Profile!$B$2:$C$250,2)*($E237-$G236)-(IF(AI$3&gt;=$C237,IF(AI$3&lt;=$C237+$D237-1,VLOOKUP((AI$3-$C237+1)/$D237,Profile!$B$2:$C$250,2)*($E237-$G236),0),0)),0),0)</f>
        <v>0</v>
      </c>
      <c r="AK237" s="148">
        <f>IF(AK$3&gt;=$C237,IF(AK$3&lt;=$C237+$D237-1,VLOOKUP((AK$3-$C237+1)/$D237,Profile!$B$2:$C$250,2)*($E237-$G236)-(IF(AJ$3&gt;=$C237,IF(AJ$3&lt;=$C237+$D237-1,VLOOKUP((AJ$3-$C237+1)/$D237,Profile!$B$2:$C$250,2)*($E237-$G236),0),0)),0),0)</f>
        <v>0</v>
      </c>
      <c r="AL237" s="148">
        <f>IF(AL$3&gt;=$C237,IF(AL$3&lt;=$C237+$D237-1,VLOOKUP((AL$3-$C237+1)/$D237,Profile!$B$2:$C$250,2)*($E237-$G236)-(IF(AK$3&gt;=$C237,IF(AK$3&lt;=$C237+$D237-1,VLOOKUP((AK$3-$C237+1)/$D237,Profile!$B$2:$C$250,2)*($E237-$G236),0),0)),0),0)</f>
        <v>0</v>
      </c>
      <c r="AM237" s="148">
        <f>IF(AM$3&gt;=$C237,IF(AM$3&lt;=$C237+$D237-1,VLOOKUP((AM$3-$C237+1)/$D237,Profile!$B$2:$C$250,2)*($E237-$G236)-(IF(AL$3&gt;=$C237,IF(AL$3&lt;=$C237+$D237-1,VLOOKUP((AL$3-$C237+1)/$D237,Profile!$B$2:$C$250,2)*($E237-$G236),0),0)),0),0)</f>
        <v>0</v>
      </c>
      <c r="AN237" s="148">
        <f>IF(AN$3&gt;=$C237,IF(AN$3&lt;=$C237+$D237-1,VLOOKUP((AN$3-$C237+1)/$D237,Profile!$B$2:$C$250,2)*($E237-$G236)-(IF(AM$3&gt;=$C237,IF(AM$3&lt;=$C237+$D237-1,VLOOKUP((AM$3-$C237+1)/$D237,Profile!$B$2:$C$250,2)*($E237-$G236),0),0)),0),0)</f>
        <v>0</v>
      </c>
      <c r="AO237" s="148">
        <f>IF(AO$3&gt;=$C237,IF(AO$3&lt;=$C237+$D237-1,VLOOKUP((AO$3-$C237+1)/$D237,Profile!$B$2:$C$250,2)*($E237-$G236)-(IF(AN$3&gt;=$C237,IF(AN$3&lt;=$C237+$D237-1,VLOOKUP((AN$3-$C237+1)/$D237,Profile!$B$2:$C$250,2)*($E237-$G236),0),0)),0),0)</f>
        <v>0</v>
      </c>
      <c r="AP237" s="148">
        <f>IF(AP$3&gt;=$C237,IF(AP$3&lt;=$C237+$D237-1,VLOOKUP((AP$3-$C237+1)/$D237,Profile!$B$2:$C$250,2)*($E237-$G236)-(IF(AO$3&gt;=$C237,IF(AO$3&lt;=$C237+$D237-1,VLOOKUP((AO$3-$C237+1)/$D237,Profile!$B$2:$C$250,2)*($E237-$G236),0),0)),0),0)</f>
        <v>0</v>
      </c>
      <c r="AQ237" s="148">
        <f>IF(AQ$3&gt;=$C237,IF(AQ$3&lt;=$C237+$D237-1,VLOOKUP((AQ$3-$C237+1)/$D237,Profile!$B$2:$C$250,2)*($E237-$G236)-(IF(AP$3&gt;=$C237,IF(AP$3&lt;=$C237+$D237-1,VLOOKUP((AP$3-$C237+1)/$D237,Profile!$B$2:$C$250,2)*($E237-$G236),0),0)),0),0)</f>
        <v>0</v>
      </c>
      <c r="AR237" s="148">
        <f>IF(AR$3&gt;=$C237,IF(AR$3&lt;=$C237+$D237-1,VLOOKUP((AR$3-$C237+1)/$D237,Profile!$B$2:$C$250,2)*($E237-$G236)-(IF(AQ$3&gt;=$C237,IF(AQ$3&lt;=$C237+$D237-1,VLOOKUP((AQ$3-$C237+1)/$D237,Profile!$B$2:$C$250,2)*($E237-$G236),0),0)),0),0)</f>
        <v>0</v>
      </c>
      <c r="AS237" s="148">
        <f>IF(AS$3&gt;=$C237,IF(AS$3&lt;=$C237+$D237-1,VLOOKUP((AS$3-$C237+1)/$D237,Profile!$B$2:$C$250,2)*($E237-$G236)-(IF(AR$3&gt;=$C237,IF(AR$3&lt;=$C237+$D237-1,VLOOKUP((AR$3-$C237+1)/$D237,Profile!$B$2:$C$250,2)*($E237-$G236),0),0)),0),0)</f>
        <v>0</v>
      </c>
      <c r="AT237" s="148">
        <f>IF(AT$3&gt;=$C237,IF(AT$3&lt;=$C237+$D237-1,VLOOKUP((AT$3-$C237+1)/$D237,Profile!$B$2:$C$250,2)*($E237-$G236)-(IF(AS$3&gt;=$C237,IF(AS$3&lt;=$C237+$D237-1,VLOOKUP((AS$3-$C237+1)/$D237,Profile!$B$2:$C$250,2)*($E237-$G236),0),0)),0),0)</f>
        <v>0</v>
      </c>
      <c r="AU237" s="148">
        <f>IF(AU$3&gt;=$C237,IF(AU$3&lt;=$C237+$D237-1,VLOOKUP((AU$3-$C237+1)/$D237,Profile!$B$2:$C$250,2)*($E237-$G236)-(IF(AT$3&gt;=$C237,IF(AT$3&lt;=$C237+$D237-1,VLOOKUP((AT$3-$C237+1)/$D237,Profile!$B$2:$C$250,2)*($E237-$G236),0),0)),0),0)</f>
        <v>0</v>
      </c>
      <c r="AV237" s="148">
        <f>IF(AV$3&gt;=$C237,IF(AV$3&lt;=$C237+$D237-1,VLOOKUP((AV$3-$C237+1)/$D237,Profile!$B$2:$C$250,2)*($E237-$G236)-(IF(AU$3&gt;=$C237,IF(AU$3&lt;=$C237+$D237-1,VLOOKUP((AU$3-$C237+1)/$D237,Profile!$B$2:$C$250,2)*($E237-$G236),0),0)),0),0)</f>
        <v>0</v>
      </c>
      <c r="AW237" s="148">
        <f>IF(AW$3&gt;=$C237,IF(AW$3&lt;=$C237+$D237-1,VLOOKUP((AW$3-$C237+1)/$D237,Profile!$B$2:$C$250,2)*($E237-$G236)-(IF(AV$3&gt;=$C237,IF(AV$3&lt;=$C237+$D237-1,VLOOKUP((AV$3-$C237+1)/$D237,Profile!$B$2:$C$250,2)*($E237-$G236),0),0)),0),0)</f>
        <v>0</v>
      </c>
      <c r="AX237" s="148">
        <f>IF(AX$3&gt;=$C237,IF(AX$3&lt;=$C237+$D237-1,VLOOKUP((AX$3-$C237+1)/$D237,Profile!$B$2:$C$250,2)*($E237-$G236)-(IF(AW$3&gt;=$C237,IF(AW$3&lt;=$C237+$D237-1,VLOOKUP((AW$3-$C237+1)/$D237,Profile!$B$2:$C$250,2)*($E237-$G236),0),0)),0),0)</f>
        <v>0</v>
      </c>
      <c r="AY237" s="148">
        <f>IF(AY$3&gt;=$C237,IF(AY$3&lt;=$C237+$D237-1,VLOOKUP((AY$3-$C237+1)/$D237,Profile!$B$2:$C$250,2)*($E237-$G236)-(IF(AX$3&gt;=$C237,IF(AX$3&lt;=$C237+$D237-1,VLOOKUP((AX$3-$C237+1)/$D237,Profile!$B$2:$C$250,2)*($E237-$G236),0),0)),0),0)</f>
        <v>0</v>
      </c>
      <c r="AZ237" s="148">
        <f>IF(AZ$3&gt;=$C237,IF(AZ$3&lt;=$C237+$D237-1,VLOOKUP((AZ$3-$C237+1)/$D237,Profile!$B$2:$C$250,2)*($E237-$G236)-(IF(AY$3&gt;=$C237,IF(AY$3&lt;=$C237+$D237-1,VLOOKUP((AY$3-$C237+1)/$D237,Profile!$B$2:$C$250,2)*($E237-$G236),0),0)),0),0)</f>
        <v>0</v>
      </c>
      <c r="BA237" s="148">
        <f>IF(BA$3&gt;=$C237,IF(BA$3&lt;=$C237+$D237-1,VLOOKUP((BA$3-$C237+1)/$D237,Profile!$B$2:$C$250,2)*($E237-$G236)-(IF(AZ$3&gt;=$C237,IF(AZ$3&lt;=$C237+$D237-1,VLOOKUP((AZ$3-$C237+1)/$D237,Profile!$B$2:$C$250,2)*($E237-$G236),0),0)),0),0)</f>
        <v>0</v>
      </c>
      <c r="BB237" s="148">
        <f>IF(BB$3&gt;=$C237,IF(BB$3&lt;=$C237+$D237-1,VLOOKUP((BB$3-$C237+1)/$D237,Profile!$B$2:$C$250,2)*($E237-$G236)-(IF(BA$3&gt;=$C237,IF(BA$3&lt;=$C237+$D237-1,VLOOKUP((BA$3-$C237+1)/$D237,Profile!$B$2:$C$250,2)*($E237-$G236),0),0)),0),0)</f>
        <v>0</v>
      </c>
      <c r="BC237" s="148">
        <f>IF(BC$3&gt;=$C237,IF(BC$3&lt;=$C237+$D237-1,VLOOKUP((BC$3-$C237+1)/$D237,Profile!$B$2:$C$250,2)*($E237-$G236)-(IF(BB$3&gt;=$C237,IF(BB$3&lt;=$C237+$D237-1,VLOOKUP((BB$3-$C237+1)/$D237,Profile!$B$2:$C$250,2)*($E237-$G236),0),0)),0),0)</f>
        <v>0</v>
      </c>
      <c r="BD237" s="148">
        <f>IF(BD$3&gt;=$C237,IF(BD$3&lt;=$C237+$D237-1,VLOOKUP((BD$3-$C237+1)/$D237,Profile!$B$2:$C$250,2)*($E237-$G236)-(IF(BC$3&gt;=$C237,IF(BC$3&lt;=$C237+$D237-1,VLOOKUP((BC$3-$C237+1)/$D237,Profile!$B$2:$C$250,2)*($E237-$G236),0),0)),0),0)</f>
        <v>0</v>
      </c>
      <c r="BE237" s="148">
        <f>IF(BE$3&gt;=$C237,IF(BE$3&lt;=$C237+$D237-1,VLOOKUP((BE$3-$C237+1)/$D237,Profile!$B$2:$C$250,2)*($E237-$G236)-(IF(BD$3&gt;=$C237,IF(BD$3&lt;=$C237+$D237-1,VLOOKUP((BD$3-$C237+1)/$D237,Profile!$B$2:$C$250,2)*($E237-$G236),0),0)),0),0)</f>
        <v>0</v>
      </c>
      <c r="BF237" s="148">
        <f>IF(BF$3&gt;=$C237,IF(BF$3&lt;=$C237+$D237-1,VLOOKUP((BF$3-$C237+1)/$D237,Profile!$B$2:$C$250,2)*($E237-$G236)-(IF(BE$3&gt;=$C237,IF(BE$3&lt;=$C237+$D237-1,VLOOKUP((BE$3-$C237+1)/$D237,Profile!$B$2:$C$250,2)*($E237-$G236),0),0)),0),0)</f>
        <v>0</v>
      </c>
      <c r="BG237" s="148">
        <f>IF(BG$3&gt;=$C237,IF(BG$3&lt;=$C237+$D237-1,VLOOKUP((BG$3-$C237+1)/$D237,Profile!$B$2:$C$250,2)*($E237-$G236)-(IF(BF$3&gt;=$C237,IF(BF$3&lt;=$C237+$D237-1,VLOOKUP((BF$3-$C237+1)/$D237,Profile!$B$2:$C$250,2)*($E237-$G236),0),0)),0),0)</f>
        <v>0</v>
      </c>
      <c r="BH237" s="148">
        <f>IF(BH$3&gt;=$C237,IF(BH$3&lt;=$C237+$D237-1,VLOOKUP((BH$3-$C237+1)/$D237,Profile!$B$2:$C$250,2)*($E237-$G236)-(IF(BG$3&gt;=$C237,IF(BG$3&lt;=$C237+$D237-1,VLOOKUP((BG$3-$C237+1)/$D237,Profile!$B$2:$C$250,2)*($E237-$G236),0),0)),0),0)</f>
        <v>0</v>
      </c>
      <c r="BI237" s="148">
        <f>IF(BI$3&gt;=$C237,IF(BI$3&lt;=$C237+$D237-1,VLOOKUP((BI$3-$C237+1)/$D237,Profile!$B$2:$C$250,2)*($E237-$G236)-(IF(BH$3&gt;=$C237,IF(BH$3&lt;=$C237+$D237-1,VLOOKUP((BH$3-$C237+1)/$D237,Profile!$B$2:$C$250,2)*($E237-$G236),0),0)),0),0)</f>
        <v>0</v>
      </c>
      <c r="BJ237" s="148">
        <f>IF(BJ$3&gt;=$C237,IF(BJ$3&lt;=$C237+$D237-1,VLOOKUP((BJ$3-$C237+1)/$D237,Profile!$B$2:$C$250,2)*($E237-$G236)-(IF(BI$3&gt;=$C237,IF(BI$3&lt;=$C237+$D237-1,VLOOKUP((BI$3-$C237+1)/$D237,Profile!$B$2:$C$250,2)*($E237-$G236),0),0)),0),0)</f>
        <v>0</v>
      </c>
      <c r="BK237" s="148">
        <f>IF(BK$3&gt;=$C237,IF(BK$3&lt;=$C237+$D237-1,VLOOKUP((BK$3-$C237+1)/$D237,Profile!$B$2:$C$250,2)*($E237-$G236)-(IF(BJ$3&gt;=$C237,IF(BJ$3&lt;=$C237+$D237-1,VLOOKUP((BJ$3-$C237+1)/$D237,Profile!$B$2:$C$250,2)*($E237-$G236),0),0)),0),0)</f>
        <v>0</v>
      </c>
      <c r="BL237" s="148">
        <f>IF(BL$3&gt;=$C237,IF(BL$3&lt;=$C237+$D237-1,VLOOKUP((BL$3-$C237+1)/$D237,Profile!$B$2:$C$250,2)*($E237-$G236)-(IF(BK$3&gt;=$C237,IF(BK$3&lt;=$C237+$D237-1,VLOOKUP((BK$3-$C237+1)/$D237,Profile!$B$2:$C$250,2)*($E237-$G236),0),0)),0),0)</f>
        <v>0</v>
      </c>
      <c r="BM237" s="148">
        <f>IF(BM$3&gt;=$C237,IF(BM$3&lt;=$C237+$D237-1,VLOOKUP((BM$3-$C237+1)/$D237,Profile!$B$2:$C$250,2)*($E237-$G236)-(IF(BL$3&gt;=$C237,IF(BL$3&lt;=$C237+$D237-1,VLOOKUP((BL$3-$C237+1)/$D237,Profile!$B$2:$C$250,2)*($E237-$G236),0),0)),0),0)</f>
        <v>0</v>
      </c>
      <c r="BN237" s="148">
        <f>IF(BN$3&gt;=$C237,IF(BN$3&lt;=$C237+$D237-1,VLOOKUP((BN$3-$C237+1)/$D237,Profile!$B$2:$C$250,2)*($E237-$G236)-(IF(BM$3&gt;=$C237,IF(BM$3&lt;=$C237+$D237-1,VLOOKUP((BM$3-$C237+1)/$D237,Profile!$B$2:$C$250,2)*($E237-$G236),0),0)),0),0)</f>
        <v>0</v>
      </c>
      <c r="BO237" s="148">
        <f>IF(BO$3&gt;=$C237,IF(BO$3&lt;=$C237+$D237-1,VLOOKUP((BO$3-$C237+1)/$D237,Profile!$B$2:$C$250,2)*($E237-$G236)-(IF(BN$3&gt;=$C237,IF(BN$3&lt;=$C237+$D237-1,VLOOKUP((BN$3-$C237+1)/$D237,Profile!$B$2:$C$250,2)*($E237-$G236),0),0)),0),0)</f>
        <v>0</v>
      </c>
      <c r="BP237" s="148">
        <f>IF(BP$3&gt;=$C237,IF(BP$3&lt;=$C237+$D237-1,VLOOKUP((BP$3-$C237+1)/$D237,Profile!$B$2:$C$250,2)*($E237-$G236)-(IF(BO$3&gt;=$C237,IF(BO$3&lt;=$C237+$D237-1,VLOOKUP((BO$3-$C237+1)/$D237,Profile!$B$2:$C$250,2)*($E237-$G236),0),0)),0),0)</f>
        <v>0</v>
      </c>
      <c r="BQ237" s="148">
        <f>IF(BQ$3&gt;=$C237,IF(BQ$3&lt;=$C237+$D237-1,VLOOKUP((BQ$3-$C237+1)/$D237,Profile!$B$2:$C$250,2)*($E237-$G236)-(IF(BP$3&gt;=$C237,IF(BP$3&lt;=$C237+$D237-1,VLOOKUP((BP$3-$C237+1)/$D237,Profile!$B$2:$C$250,2)*($E237-$G236),0),0)),0),0)</f>
        <v>0</v>
      </c>
      <c r="BR237" s="148">
        <f>IF(BR$3&gt;=$C237,IF(BR$3&lt;=$C237+$D237-1,VLOOKUP((BR$3-$C237+1)/$D237,Profile!$B$2:$C$250,2)*($E237-$G236)-(IF(BQ$3&gt;=$C237,IF(BQ$3&lt;=$C237+$D237-1,VLOOKUP((BQ$3-$C237+1)/$D237,Profile!$B$2:$C$250,2)*($E237-$G236),0),0)),0),0)</f>
        <v>0</v>
      </c>
      <c r="BS237" s="148">
        <f>IF(BS$3&gt;=$C237,IF(BS$3&lt;=$C237+$D237-1,VLOOKUP((BS$3-$C237+1)/$D237,Profile!$B$2:$C$250,2)*($E237-$G236)-(IF(BR$3&gt;=$C237,IF(BR$3&lt;=$C237+$D237-1,VLOOKUP((BR$3-$C237+1)/$D237,Profile!$B$2:$C$250,2)*($E237-$G236),0),0)),0),0)</f>
        <v>0</v>
      </c>
      <c r="BT237" s="148">
        <f>IF(BT$3&gt;=$C237,IF(BT$3&lt;=$C237+$D237-1,VLOOKUP((BT$3-$C237+1)/$D237,Profile!$B$2:$C$250,2)*($E237-$G236)-(IF(BS$3&gt;=$C237,IF(BS$3&lt;=$C237+$D237-1,VLOOKUP((BS$3-$C237+1)/$D237,Profile!$B$2:$C$250,2)*($E237-$G236),0),0)),0),0)</f>
        <v>0</v>
      </c>
    </row>
    <row r="238" spans="1:72" ht="10.15" customHeight="1">
      <c r="A238" s="131"/>
      <c r="B238" s="154"/>
      <c r="C238" s="131"/>
      <c r="D238" s="153"/>
      <c r="E238" s="149"/>
      <c r="F238" s="142" t="s">
        <v>31</v>
      </c>
      <c r="G238" s="148">
        <f>SUM(H238:GA238)</f>
        <v>0</v>
      </c>
      <c r="H238" s="148">
        <f t="shared" ref="H238:AM238" si="186">+H236+H237</f>
        <v>0</v>
      </c>
      <c r="I238" s="148">
        <f t="shared" si="186"/>
        <v>0</v>
      </c>
      <c r="J238" s="148">
        <f t="shared" si="186"/>
        <v>0</v>
      </c>
      <c r="K238" s="148">
        <f t="shared" si="186"/>
        <v>0</v>
      </c>
      <c r="L238" s="148">
        <f t="shared" si="186"/>
        <v>0</v>
      </c>
      <c r="M238" s="148">
        <f t="shared" si="186"/>
        <v>0</v>
      </c>
      <c r="N238" s="148">
        <f t="shared" si="186"/>
        <v>0</v>
      </c>
      <c r="O238" s="148">
        <f t="shared" si="186"/>
        <v>0</v>
      </c>
      <c r="P238" s="148">
        <f t="shared" si="186"/>
        <v>0</v>
      </c>
      <c r="Q238" s="148">
        <f t="shared" si="186"/>
        <v>0</v>
      </c>
      <c r="R238" s="148">
        <f t="shared" si="186"/>
        <v>0</v>
      </c>
      <c r="S238" s="148">
        <f t="shared" si="186"/>
        <v>0</v>
      </c>
      <c r="T238" s="148">
        <f t="shared" si="186"/>
        <v>0</v>
      </c>
      <c r="U238" s="148">
        <f t="shared" si="186"/>
        <v>0</v>
      </c>
      <c r="V238" s="148">
        <f t="shared" si="186"/>
        <v>0</v>
      </c>
      <c r="W238" s="148">
        <f t="shared" si="186"/>
        <v>0</v>
      </c>
      <c r="X238" s="148">
        <f t="shared" si="186"/>
        <v>0</v>
      </c>
      <c r="Y238" s="148">
        <f t="shared" si="186"/>
        <v>0</v>
      </c>
      <c r="Z238" s="148">
        <f t="shared" si="186"/>
        <v>0</v>
      </c>
      <c r="AA238" s="148">
        <f t="shared" si="186"/>
        <v>0</v>
      </c>
      <c r="AB238" s="148">
        <f t="shared" si="186"/>
        <v>0</v>
      </c>
      <c r="AC238" s="148">
        <f t="shared" si="186"/>
        <v>0</v>
      </c>
      <c r="AD238" s="148">
        <f t="shared" si="186"/>
        <v>0</v>
      </c>
      <c r="AE238" s="148">
        <f t="shared" si="186"/>
        <v>0</v>
      </c>
      <c r="AF238" s="148">
        <f t="shared" si="186"/>
        <v>0</v>
      </c>
      <c r="AG238" s="148">
        <f t="shared" si="186"/>
        <v>0</v>
      </c>
      <c r="AH238" s="148">
        <f t="shared" si="186"/>
        <v>0</v>
      </c>
      <c r="AI238" s="148">
        <f t="shared" si="186"/>
        <v>0</v>
      </c>
      <c r="AJ238" s="148">
        <f t="shared" si="186"/>
        <v>0</v>
      </c>
      <c r="AK238" s="148">
        <f t="shared" si="186"/>
        <v>0</v>
      </c>
      <c r="AL238" s="148">
        <f t="shared" si="186"/>
        <v>0</v>
      </c>
      <c r="AM238" s="148">
        <f t="shared" si="186"/>
        <v>0</v>
      </c>
      <c r="AN238" s="148">
        <f t="shared" ref="AN238:BS238" si="187">+AN236+AN237</f>
        <v>0</v>
      </c>
      <c r="AO238" s="148">
        <f t="shared" si="187"/>
        <v>0</v>
      </c>
      <c r="AP238" s="148">
        <f t="shared" si="187"/>
        <v>0</v>
      </c>
      <c r="AQ238" s="148">
        <f t="shared" si="187"/>
        <v>0</v>
      </c>
      <c r="AR238" s="148">
        <f t="shared" si="187"/>
        <v>0</v>
      </c>
      <c r="AS238" s="148">
        <f t="shared" si="187"/>
        <v>0</v>
      </c>
      <c r="AT238" s="148">
        <f t="shared" si="187"/>
        <v>0</v>
      </c>
      <c r="AU238" s="148">
        <f t="shared" si="187"/>
        <v>0</v>
      </c>
      <c r="AV238" s="148">
        <f t="shared" si="187"/>
        <v>0</v>
      </c>
      <c r="AW238" s="148">
        <f t="shared" si="187"/>
        <v>0</v>
      </c>
      <c r="AX238" s="148">
        <f t="shared" si="187"/>
        <v>0</v>
      </c>
      <c r="AY238" s="148">
        <f t="shared" si="187"/>
        <v>0</v>
      </c>
      <c r="AZ238" s="148">
        <f t="shared" si="187"/>
        <v>0</v>
      </c>
      <c r="BA238" s="148">
        <f t="shared" si="187"/>
        <v>0</v>
      </c>
      <c r="BB238" s="148">
        <f t="shared" si="187"/>
        <v>0</v>
      </c>
      <c r="BC238" s="148">
        <f t="shared" si="187"/>
        <v>0</v>
      </c>
      <c r="BD238" s="148">
        <f t="shared" si="187"/>
        <v>0</v>
      </c>
      <c r="BE238" s="148">
        <f t="shared" si="187"/>
        <v>0</v>
      </c>
      <c r="BF238" s="148">
        <f t="shared" si="187"/>
        <v>0</v>
      </c>
      <c r="BG238" s="148">
        <f t="shared" si="187"/>
        <v>0</v>
      </c>
      <c r="BH238" s="148">
        <f t="shared" si="187"/>
        <v>0</v>
      </c>
      <c r="BI238" s="148">
        <f t="shared" si="187"/>
        <v>0</v>
      </c>
      <c r="BJ238" s="148">
        <f t="shared" si="187"/>
        <v>0</v>
      </c>
      <c r="BK238" s="148">
        <f t="shared" si="187"/>
        <v>0</v>
      </c>
      <c r="BL238" s="148">
        <f t="shared" si="187"/>
        <v>0</v>
      </c>
      <c r="BM238" s="148">
        <f t="shared" si="187"/>
        <v>0</v>
      </c>
      <c r="BN238" s="148">
        <f t="shared" si="187"/>
        <v>0</v>
      </c>
      <c r="BO238" s="148">
        <f t="shared" si="187"/>
        <v>0</v>
      </c>
      <c r="BP238" s="148">
        <f t="shared" si="187"/>
        <v>0</v>
      </c>
      <c r="BQ238" s="148">
        <f t="shared" si="187"/>
        <v>0</v>
      </c>
      <c r="BR238" s="148">
        <f t="shared" si="187"/>
        <v>0</v>
      </c>
      <c r="BS238" s="148">
        <f t="shared" si="187"/>
        <v>0</v>
      </c>
      <c r="BT238" s="148">
        <f>+BT236+BT237</f>
        <v>0</v>
      </c>
    </row>
    <row r="239" spans="1:72" ht="10.15" customHeight="1">
      <c r="A239" s="131"/>
      <c r="B239" s="154"/>
      <c r="C239" s="131"/>
      <c r="D239" s="149"/>
      <c r="F239" s="142" t="s">
        <v>36</v>
      </c>
      <c r="G239" s="148"/>
      <c r="H239" s="148">
        <f>+H238</f>
        <v>0</v>
      </c>
      <c r="I239" s="148">
        <f t="shared" ref="I239:AN239" si="188">+I238+H239</f>
        <v>0</v>
      </c>
      <c r="J239" s="148">
        <f t="shared" si="188"/>
        <v>0</v>
      </c>
      <c r="K239" s="148">
        <f t="shared" si="188"/>
        <v>0</v>
      </c>
      <c r="L239" s="148">
        <f t="shared" si="188"/>
        <v>0</v>
      </c>
      <c r="M239" s="148">
        <f t="shared" si="188"/>
        <v>0</v>
      </c>
      <c r="N239" s="148">
        <f t="shared" si="188"/>
        <v>0</v>
      </c>
      <c r="O239" s="148">
        <f t="shared" si="188"/>
        <v>0</v>
      </c>
      <c r="P239" s="148">
        <f t="shared" si="188"/>
        <v>0</v>
      </c>
      <c r="Q239" s="148">
        <f t="shared" si="188"/>
        <v>0</v>
      </c>
      <c r="R239" s="148">
        <f t="shared" si="188"/>
        <v>0</v>
      </c>
      <c r="S239" s="148">
        <f t="shared" si="188"/>
        <v>0</v>
      </c>
      <c r="T239" s="148">
        <f t="shared" si="188"/>
        <v>0</v>
      </c>
      <c r="U239" s="148">
        <f t="shared" si="188"/>
        <v>0</v>
      </c>
      <c r="V239" s="148">
        <f t="shared" si="188"/>
        <v>0</v>
      </c>
      <c r="W239" s="148">
        <f t="shared" si="188"/>
        <v>0</v>
      </c>
      <c r="X239" s="148">
        <f t="shared" si="188"/>
        <v>0</v>
      </c>
      <c r="Y239" s="148">
        <f t="shared" si="188"/>
        <v>0</v>
      </c>
      <c r="Z239" s="148">
        <f t="shared" si="188"/>
        <v>0</v>
      </c>
      <c r="AA239" s="148">
        <f t="shared" si="188"/>
        <v>0</v>
      </c>
      <c r="AB239" s="148">
        <f t="shared" si="188"/>
        <v>0</v>
      </c>
      <c r="AC239" s="148">
        <f t="shared" si="188"/>
        <v>0</v>
      </c>
      <c r="AD239" s="148">
        <f t="shared" si="188"/>
        <v>0</v>
      </c>
      <c r="AE239" s="148">
        <f t="shared" si="188"/>
        <v>0</v>
      </c>
      <c r="AF239" s="148">
        <f t="shared" si="188"/>
        <v>0</v>
      </c>
      <c r="AG239" s="148">
        <f t="shared" si="188"/>
        <v>0</v>
      </c>
      <c r="AH239" s="148">
        <f t="shared" si="188"/>
        <v>0</v>
      </c>
      <c r="AI239" s="148">
        <f t="shared" si="188"/>
        <v>0</v>
      </c>
      <c r="AJ239" s="148">
        <f t="shared" si="188"/>
        <v>0</v>
      </c>
      <c r="AK239" s="148">
        <f t="shared" si="188"/>
        <v>0</v>
      </c>
      <c r="AL239" s="148">
        <f t="shared" si="188"/>
        <v>0</v>
      </c>
      <c r="AM239" s="148">
        <f t="shared" si="188"/>
        <v>0</v>
      </c>
      <c r="AN239" s="148">
        <f t="shared" si="188"/>
        <v>0</v>
      </c>
      <c r="AO239" s="148">
        <f t="shared" ref="AO239:BT239" si="189">+AO238+AN239</f>
        <v>0</v>
      </c>
      <c r="AP239" s="148">
        <f t="shared" si="189"/>
        <v>0</v>
      </c>
      <c r="AQ239" s="148">
        <f t="shared" si="189"/>
        <v>0</v>
      </c>
      <c r="AR239" s="148">
        <f t="shared" si="189"/>
        <v>0</v>
      </c>
      <c r="AS239" s="148">
        <f t="shared" si="189"/>
        <v>0</v>
      </c>
      <c r="AT239" s="148">
        <f t="shared" si="189"/>
        <v>0</v>
      </c>
      <c r="AU239" s="148">
        <f t="shared" si="189"/>
        <v>0</v>
      </c>
      <c r="AV239" s="148">
        <f t="shared" si="189"/>
        <v>0</v>
      </c>
      <c r="AW239" s="148">
        <f t="shared" si="189"/>
        <v>0</v>
      </c>
      <c r="AX239" s="148">
        <f t="shared" si="189"/>
        <v>0</v>
      </c>
      <c r="AY239" s="148">
        <f t="shared" si="189"/>
        <v>0</v>
      </c>
      <c r="AZ239" s="148">
        <f t="shared" si="189"/>
        <v>0</v>
      </c>
      <c r="BA239" s="148">
        <f t="shared" si="189"/>
        <v>0</v>
      </c>
      <c r="BB239" s="148">
        <f t="shared" si="189"/>
        <v>0</v>
      </c>
      <c r="BC239" s="148">
        <f t="shared" si="189"/>
        <v>0</v>
      </c>
      <c r="BD239" s="148">
        <f t="shared" si="189"/>
        <v>0</v>
      </c>
      <c r="BE239" s="148">
        <f t="shared" si="189"/>
        <v>0</v>
      </c>
      <c r="BF239" s="148">
        <f t="shared" si="189"/>
        <v>0</v>
      </c>
      <c r="BG239" s="148">
        <f t="shared" si="189"/>
        <v>0</v>
      </c>
      <c r="BH239" s="148">
        <f t="shared" si="189"/>
        <v>0</v>
      </c>
      <c r="BI239" s="148">
        <f t="shared" si="189"/>
        <v>0</v>
      </c>
      <c r="BJ239" s="148">
        <f t="shared" si="189"/>
        <v>0</v>
      </c>
      <c r="BK239" s="148">
        <f t="shared" si="189"/>
        <v>0</v>
      </c>
      <c r="BL239" s="148">
        <f t="shared" si="189"/>
        <v>0</v>
      </c>
      <c r="BM239" s="148">
        <f t="shared" si="189"/>
        <v>0</v>
      </c>
      <c r="BN239" s="148">
        <f t="shared" si="189"/>
        <v>0</v>
      </c>
      <c r="BO239" s="148">
        <f t="shared" si="189"/>
        <v>0</v>
      </c>
      <c r="BP239" s="148">
        <f t="shared" si="189"/>
        <v>0</v>
      </c>
      <c r="BQ239" s="148">
        <f t="shared" si="189"/>
        <v>0</v>
      </c>
      <c r="BR239" s="148">
        <f t="shared" si="189"/>
        <v>0</v>
      </c>
      <c r="BS239" s="148">
        <f t="shared" si="189"/>
        <v>0</v>
      </c>
      <c r="BT239" s="148">
        <f t="shared" si="189"/>
        <v>0</v>
      </c>
    </row>
    <row r="240" spans="1:72" ht="1.9" customHeight="1">
      <c r="A240" s="131"/>
      <c r="B240" s="154"/>
      <c r="C240" s="131"/>
      <c r="E240" s="149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</row>
    <row r="241" spans="1:72" ht="10.15" customHeight="1">
      <c r="A241" s="131">
        <v>48</v>
      </c>
      <c r="B241" s="155" t="s">
        <v>82</v>
      </c>
      <c r="C241" s="131"/>
      <c r="E241" s="149"/>
      <c r="F241" s="156" t="s">
        <v>34</v>
      </c>
      <c r="G241" s="148">
        <f>SUM(H241:GA241)</f>
        <v>0</v>
      </c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>
        <v>0</v>
      </c>
      <c r="T241" s="157"/>
      <c r="U241" s="157"/>
      <c r="V241" s="157"/>
      <c r="W241" s="157"/>
      <c r="X241" s="157">
        <v>0</v>
      </c>
      <c r="Y241" s="157"/>
      <c r="Z241" s="157"/>
      <c r="AA241" s="157"/>
      <c r="AB241" s="157"/>
      <c r="AC241" s="157"/>
      <c r="AD241" s="157"/>
      <c r="AE241" s="157"/>
      <c r="AF241" s="157">
        <v>0</v>
      </c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  <c r="AY241" s="157"/>
      <c r="AZ241" s="157"/>
      <c r="BA241" s="157"/>
      <c r="BB241" s="157"/>
      <c r="BC241" s="157"/>
      <c r="BD241" s="157"/>
      <c r="BE241" s="157"/>
      <c r="BF241" s="157"/>
      <c r="BG241" s="157"/>
      <c r="BH241" s="157"/>
      <c r="BI241" s="157"/>
      <c r="BJ241" s="157"/>
      <c r="BK241" s="157"/>
      <c r="BL241" s="157"/>
      <c r="BM241" s="157"/>
      <c r="BN241" s="157"/>
      <c r="BO241" s="157"/>
      <c r="BP241" s="157"/>
      <c r="BQ241" s="157"/>
      <c r="BR241" s="157"/>
      <c r="BS241" s="157"/>
      <c r="BT241" s="157"/>
    </row>
    <row r="242" spans="1:72" ht="10.15" customHeight="1">
      <c r="A242" s="131"/>
      <c r="B242" s="154"/>
      <c r="C242" s="150"/>
      <c r="D242" s="151"/>
      <c r="E242" s="152"/>
      <c r="F242" s="142" t="s">
        <v>35</v>
      </c>
      <c r="G242" s="148">
        <f>SUM(H242:GA242)</f>
        <v>0</v>
      </c>
      <c r="H242" s="148">
        <f>IF(H$3&gt;=$C242,IF(H$3&lt;=$C242+$D242-1,VLOOKUP((H$3-$C242+1)/$D242,Profile!$B$2:$C$250,2)*($E242-$G241)-(IF(G$3&gt;=$C242,IF(G$3&lt;=$C242+$D242-1,VLOOKUP((G$3-$C242+1)/$D242,Profile!$B$2:$C$250,2)*($E242-$G241),0),0)),0),0)</f>
        <v>0</v>
      </c>
      <c r="I242" s="148">
        <f>IF(I$3&gt;=$C242,IF(I$3&lt;=$C242+$D242-1,VLOOKUP((I$3-$C242+1)/$D242,Profile!$B$2:$C$250,2)*($E242-$G241)-(IF(H$3&gt;=$C242,IF(H$3&lt;=$C242+$D242-1,VLOOKUP((H$3-$C242+1)/$D242,Profile!$B$2:$C$250,2)*($E242-$G241),0),0)),0),0)</f>
        <v>0</v>
      </c>
      <c r="J242" s="148">
        <f>IF(J$3&gt;=$C242,IF(J$3&lt;=$C242+$D242-1,VLOOKUP((J$3-$C242+1)/$D242,Profile!$B$2:$C$250,2)*($E242-$G241)-(IF(I$3&gt;=$C242,IF(I$3&lt;=$C242+$D242-1,VLOOKUP((I$3-$C242+1)/$D242,Profile!$B$2:$C$250,2)*($E242-$G241),0),0)),0),0)</f>
        <v>0</v>
      </c>
      <c r="K242" s="148">
        <f>IF(K$3&gt;=$C242,IF(K$3&lt;=$C242+$D242-1,VLOOKUP((K$3-$C242+1)/$D242,Profile!$B$2:$C$250,2)*($E242-$G241)-(IF(J$3&gt;=$C242,IF(J$3&lt;=$C242+$D242-1,VLOOKUP((J$3-$C242+1)/$D242,Profile!$B$2:$C$250,2)*($E242-$G241),0),0)),0),0)</f>
        <v>0</v>
      </c>
      <c r="L242" s="148">
        <f>IF(L$3&gt;=$C242,IF(L$3&lt;=$C242+$D242-1,VLOOKUP((L$3-$C242+1)/$D242,Profile!$B$2:$C$250,2)*($E242-$G241)-(IF(K$3&gt;=$C242,IF(K$3&lt;=$C242+$D242-1,VLOOKUP((K$3-$C242+1)/$D242,Profile!$B$2:$C$250,2)*($E242-$G241),0),0)),0),0)</f>
        <v>0</v>
      </c>
      <c r="M242" s="148">
        <f>IF(M$3&gt;=$C242,IF(M$3&lt;=$C242+$D242-1,VLOOKUP((M$3-$C242+1)/$D242,Profile!$B$2:$C$250,2)*($E242-$G241)-(IF(L$3&gt;=$C242,IF(L$3&lt;=$C242+$D242-1,VLOOKUP((L$3-$C242+1)/$D242,Profile!$B$2:$C$250,2)*($E242-$G241),0),0)),0),0)</f>
        <v>0</v>
      </c>
      <c r="N242" s="148">
        <f>IF(N$3&gt;=$C242,IF(N$3&lt;=$C242+$D242-1,VLOOKUP((N$3-$C242+1)/$D242,Profile!$B$2:$C$250,2)*($E242-$G241)-(IF(M$3&gt;=$C242,IF(M$3&lt;=$C242+$D242-1,VLOOKUP((M$3-$C242+1)/$D242,Profile!$B$2:$C$250,2)*($E242-$G241),0),0)),0),0)</f>
        <v>0</v>
      </c>
      <c r="O242" s="148">
        <f>IF(O$3&gt;=$C242,IF(O$3&lt;=$C242+$D242-1,VLOOKUP((O$3-$C242+1)/$D242,Profile!$B$2:$C$250,2)*($E242-$G241)-(IF(N$3&gt;=$C242,IF(N$3&lt;=$C242+$D242-1,VLOOKUP((N$3-$C242+1)/$D242,Profile!$B$2:$C$250,2)*($E242-$G241),0),0)),0),0)</f>
        <v>0</v>
      </c>
      <c r="P242" s="148">
        <f>IF(P$3&gt;=$C242,IF(P$3&lt;=$C242+$D242-1,VLOOKUP((P$3-$C242+1)/$D242,Profile!$B$2:$C$250,2)*($E242-$G241)-(IF(O$3&gt;=$C242,IF(O$3&lt;=$C242+$D242-1,VLOOKUP((O$3-$C242+1)/$D242,Profile!$B$2:$C$250,2)*($E242-$G241),0),0)),0),0)</f>
        <v>0</v>
      </c>
      <c r="Q242" s="148">
        <f>IF(Q$3&gt;=$C242,IF(Q$3&lt;=$C242+$D242-1,VLOOKUP((Q$3-$C242+1)/$D242,Profile!$B$2:$C$250,2)*($E242-$G241)-(IF(P$3&gt;=$C242,IF(P$3&lt;=$C242+$D242-1,VLOOKUP((P$3-$C242+1)/$D242,Profile!$B$2:$C$250,2)*($E242-$G241),0),0)),0),0)</f>
        <v>0</v>
      </c>
      <c r="R242" s="148">
        <f>IF(R$3&gt;=$C242,IF(R$3&lt;=$C242+$D242-1,VLOOKUP((R$3-$C242+1)/$D242,Profile!$B$2:$C$250,2)*($E242-$G241)-(IF(Q$3&gt;=$C242,IF(Q$3&lt;=$C242+$D242-1,VLOOKUP((Q$3-$C242+1)/$D242,Profile!$B$2:$C$250,2)*($E242-$G241),0),0)),0),0)</f>
        <v>0</v>
      </c>
      <c r="S242" s="148">
        <f>IF(S$3&gt;=$C242,IF(S$3&lt;=$C242+$D242-1,VLOOKUP((S$3-$C242+1)/$D242,Profile!$B$2:$C$250,2)*($E242-$G241)-(IF(R$3&gt;=$C242,IF(R$3&lt;=$C242+$D242-1,VLOOKUP((R$3-$C242+1)/$D242,Profile!$B$2:$C$250,2)*($E242-$G241),0),0)),0),0)</f>
        <v>0</v>
      </c>
      <c r="T242" s="148">
        <f>IF(T$3&gt;=$C242,IF(T$3&lt;=$C242+$D242-1,VLOOKUP((T$3-$C242+1)/$D242,Profile!$B$2:$C$250,2)*($E242-$G241)-(IF(S$3&gt;=$C242,IF(S$3&lt;=$C242+$D242-1,VLOOKUP((S$3-$C242+1)/$D242,Profile!$B$2:$C$250,2)*($E242-$G241),0),0)),0),0)</f>
        <v>0</v>
      </c>
      <c r="U242" s="148">
        <f>IF(U$3&gt;=$C242,IF(U$3&lt;=$C242+$D242-1,VLOOKUP((U$3-$C242+1)/$D242,Profile!$B$2:$C$250,2)*($E242-$G241)-(IF(T$3&gt;=$C242,IF(T$3&lt;=$C242+$D242-1,VLOOKUP((T$3-$C242+1)/$D242,Profile!$B$2:$C$250,2)*($E242-$G241),0),0)),0),0)</f>
        <v>0</v>
      </c>
      <c r="V242" s="148">
        <f>IF(V$3&gt;=$C242,IF(V$3&lt;=$C242+$D242-1,VLOOKUP((V$3-$C242+1)/$D242,Profile!$B$2:$C$250,2)*($E242-$G241)-(IF(U$3&gt;=$C242,IF(U$3&lt;=$C242+$D242-1,VLOOKUP((U$3-$C242+1)/$D242,Profile!$B$2:$C$250,2)*($E242-$G241),0),0)),0),0)</f>
        <v>0</v>
      </c>
      <c r="W242" s="148">
        <f>IF(W$3&gt;=$C242,IF(W$3&lt;=$C242+$D242-1,VLOOKUP((W$3-$C242+1)/$D242,Profile!$B$2:$C$250,2)*($E242-$G241)-(IF(V$3&gt;=$C242,IF(V$3&lt;=$C242+$D242-1,VLOOKUP((V$3-$C242+1)/$D242,Profile!$B$2:$C$250,2)*($E242-$G241),0),0)),0),0)</f>
        <v>0</v>
      </c>
      <c r="X242" s="148">
        <f>IF(X$3&gt;=$C242,IF(X$3&lt;=$C242+$D242-1,VLOOKUP((X$3-$C242+1)/$D242,Profile!$B$2:$C$250,2)*($E242-$G241)-(IF(W$3&gt;=$C242,IF(W$3&lt;=$C242+$D242-1,VLOOKUP((W$3-$C242+1)/$D242,Profile!$B$2:$C$250,2)*($E242-$G241),0),0)),0),0)</f>
        <v>0</v>
      </c>
      <c r="Y242" s="148">
        <f>IF(Y$3&gt;=$C242,IF(Y$3&lt;=$C242+$D242-1,VLOOKUP((Y$3-$C242+1)/$D242,Profile!$B$2:$C$250,2)*($E242-$G241)-(IF(X$3&gt;=$C242,IF(X$3&lt;=$C242+$D242-1,VLOOKUP((X$3-$C242+1)/$D242,Profile!$B$2:$C$250,2)*($E242-$G241),0),0)),0),0)</f>
        <v>0</v>
      </c>
      <c r="Z242" s="148">
        <f>IF(Z$3&gt;=$C242,IF(Z$3&lt;=$C242+$D242-1,VLOOKUP((Z$3-$C242+1)/$D242,Profile!$B$2:$C$250,2)*($E242-$G241)-(IF(Y$3&gt;=$C242,IF(Y$3&lt;=$C242+$D242-1,VLOOKUP((Y$3-$C242+1)/$D242,Profile!$B$2:$C$250,2)*($E242-$G241),0),0)),0),0)</f>
        <v>0</v>
      </c>
      <c r="AA242" s="148">
        <f>IF(AA$3&gt;=$C242,IF(AA$3&lt;=$C242+$D242-1,VLOOKUP((AA$3-$C242+1)/$D242,Profile!$B$2:$C$250,2)*($E242-$G241)-(IF(Z$3&gt;=$C242,IF(Z$3&lt;=$C242+$D242-1,VLOOKUP((Z$3-$C242+1)/$D242,Profile!$B$2:$C$250,2)*($E242-$G241),0),0)),0),0)</f>
        <v>0</v>
      </c>
      <c r="AB242" s="148">
        <f>IF(AB$3&gt;=$C242,IF(AB$3&lt;=$C242+$D242-1,VLOOKUP((AB$3-$C242+1)/$D242,Profile!$B$2:$C$250,2)*($E242-$G241)-(IF(AA$3&gt;=$C242,IF(AA$3&lt;=$C242+$D242-1,VLOOKUP((AA$3-$C242+1)/$D242,Profile!$B$2:$C$250,2)*($E242-$G241),0),0)),0),0)</f>
        <v>0</v>
      </c>
      <c r="AC242" s="148">
        <f>IF(AC$3&gt;=$C242,IF(AC$3&lt;=$C242+$D242-1,VLOOKUP((AC$3-$C242+1)/$D242,Profile!$B$2:$C$250,2)*($E242-$G241)-(IF(AB$3&gt;=$C242,IF(AB$3&lt;=$C242+$D242-1,VLOOKUP((AB$3-$C242+1)/$D242,Profile!$B$2:$C$250,2)*($E242-$G241),0),0)),0),0)</f>
        <v>0</v>
      </c>
      <c r="AD242" s="148">
        <f>IF(AD$3&gt;=$C242,IF(AD$3&lt;=$C242+$D242-1,VLOOKUP((AD$3-$C242+1)/$D242,Profile!$B$2:$C$250,2)*($E242-$G241)-(IF(AC$3&gt;=$C242,IF(AC$3&lt;=$C242+$D242-1,VLOOKUP((AC$3-$C242+1)/$D242,Profile!$B$2:$C$250,2)*($E242-$G241),0),0)),0),0)</f>
        <v>0</v>
      </c>
      <c r="AE242" s="148">
        <f>IF(AE$3&gt;=$C242,IF(AE$3&lt;=$C242+$D242-1,VLOOKUP((AE$3-$C242+1)/$D242,Profile!$B$2:$C$250,2)*($E242-$G241)-(IF(AD$3&gt;=$C242,IF(AD$3&lt;=$C242+$D242-1,VLOOKUP((AD$3-$C242+1)/$D242,Profile!$B$2:$C$250,2)*($E242-$G241),0),0)),0),0)</f>
        <v>0</v>
      </c>
      <c r="AF242" s="148">
        <f>IF(AF$3&gt;=$C242,IF(AF$3&lt;=$C242+$D242-1,VLOOKUP((AF$3-$C242+1)/$D242,Profile!$B$2:$C$250,2)*($E242-$G241)-(IF(AE$3&gt;=$C242,IF(AE$3&lt;=$C242+$D242-1,VLOOKUP((AE$3-$C242+1)/$D242,Profile!$B$2:$C$250,2)*($E242-$G241),0),0)),0),0)</f>
        <v>0</v>
      </c>
      <c r="AG242" s="148">
        <f>IF(AG$3&gt;=$C242,IF(AG$3&lt;=$C242+$D242-1,VLOOKUP((AG$3-$C242+1)/$D242,Profile!$B$2:$C$250,2)*($E242-$G241)-(IF(AF$3&gt;=$C242,IF(AF$3&lt;=$C242+$D242-1,VLOOKUP((AF$3-$C242+1)/$D242,Profile!$B$2:$C$250,2)*($E242-$G241),0),0)),0),0)</f>
        <v>0</v>
      </c>
      <c r="AH242" s="148">
        <f>IF(AH$3&gt;=$C242,IF(AH$3&lt;=$C242+$D242-1,VLOOKUP((AH$3-$C242+1)/$D242,Profile!$B$2:$C$250,2)*($E242-$G241)-(IF(AG$3&gt;=$C242,IF(AG$3&lt;=$C242+$D242-1,VLOOKUP((AG$3-$C242+1)/$D242,Profile!$B$2:$C$250,2)*($E242-$G241),0),0)),0),0)</f>
        <v>0</v>
      </c>
      <c r="AI242" s="148">
        <f>IF(AI$3&gt;=$C242,IF(AI$3&lt;=$C242+$D242-1,VLOOKUP((AI$3-$C242+1)/$D242,Profile!$B$2:$C$250,2)*($E242-$G241)-(IF(AH$3&gt;=$C242,IF(AH$3&lt;=$C242+$D242-1,VLOOKUP((AH$3-$C242+1)/$D242,Profile!$B$2:$C$250,2)*($E242-$G241),0),0)),0),0)</f>
        <v>0</v>
      </c>
      <c r="AJ242" s="148">
        <f>IF(AJ$3&gt;=$C242,IF(AJ$3&lt;=$C242+$D242-1,VLOOKUP((AJ$3-$C242+1)/$D242,Profile!$B$2:$C$250,2)*($E242-$G241)-(IF(AI$3&gt;=$C242,IF(AI$3&lt;=$C242+$D242-1,VLOOKUP((AI$3-$C242+1)/$D242,Profile!$B$2:$C$250,2)*($E242-$G241),0),0)),0),0)</f>
        <v>0</v>
      </c>
      <c r="AK242" s="148">
        <f>IF(AK$3&gt;=$C242,IF(AK$3&lt;=$C242+$D242-1,VLOOKUP((AK$3-$C242+1)/$D242,Profile!$B$2:$C$250,2)*($E242-$G241)-(IF(AJ$3&gt;=$C242,IF(AJ$3&lt;=$C242+$D242-1,VLOOKUP((AJ$3-$C242+1)/$D242,Profile!$B$2:$C$250,2)*($E242-$G241),0),0)),0),0)</f>
        <v>0</v>
      </c>
      <c r="AL242" s="148">
        <f>IF(AL$3&gt;=$C242,IF(AL$3&lt;=$C242+$D242-1,VLOOKUP((AL$3-$C242+1)/$D242,Profile!$B$2:$C$250,2)*($E242-$G241)-(IF(AK$3&gt;=$C242,IF(AK$3&lt;=$C242+$D242-1,VLOOKUP((AK$3-$C242+1)/$D242,Profile!$B$2:$C$250,2)*($E242-$G241),0),0)),0),0)</f>
        <v>0</v>
      </c>
      <c r="AM242" s="148">
        <f>IF(AM$3&gt;=$C242,IF(AM$3&lt;=$C242+$D242-1,VLOOKUP((AM$3-$C242+1)/$D242,Profile!$B$2:$C$250,2)*($E242-$G241)-(IF(AL$3&gt;=$C242,IF(AL$3&lt;=$C242+$D242-1,VLOOKUP((AL$3-$C242+1)/$D242,Profile!$B$2:$C$250,2)*($E242-$G241),0),0)),0),0)</f>
        <v>0</v>
      </c>
      <c r="AN242" s="148">
        <f>IF(AN$3&gt;=$C242,IF(AN$3&lt;=$C242+$D242-1,VLOOKUP((AN$3-$C242+1)/$D242,Profile!$B$2:$C$250,2)*($E242-$G241)-(IF(AM$3&gt;=$C242,IF(AM$3&lt;=$C242+$D242-1,VLOOKUP((AM$3-$C242+1)/$D242,Profile!$B$2:$C$250,2)*($E242-$G241),0),0)),0),0)</f>
        <v>0</v>
      </c>
      <c r="AO242" s="148">
        <f>IF(AO$3&gt;=$C242,IF(AO$3&lt;=$C242+$D242-1,VLOOKUP((AO$3-$C242+1)/$D242,Profile!$B$2:$C$250,2)*($E242-$G241)-(IF(AN$3&gt;=$C242,IF(AN$3&lt;=$C242+$D242-1,VLOOKUP((AN$3-$C242+1)/$D242,Profile!$B$2:$C$250,2)*($E242-$G241),0),0)),0),0)</f>
        <v>0</v>
      </c>
      <c r="AP242" s="148">
        <f>IF(AP$3&gt;=$C242,IF(AP$3&lt;=$C242+$D242-1,VLOOKUP((AP$3-$C242+1)/$D242,Profile!$B$2:$C$250,2)*($E242-$G241)-(IF(AO$3&gt;=$C242,IF(AO$3&lt;=$C242+$D242-1,VLOOKUP((AO$3-$C242+1)/$D242,Profile!$B$2:$C$250,2)*($E242-$G241),0),0)),0),0)</f>
        <v>0</v>
      </c>
      <c r="AQ242" s="148">
        <f>IF(AQ$3&gt;=$C242,IF(AQ$3&lt;=$C242+$D242-1,VLOOKUP((AQ$3-$C242+1)/$D242,Profile!$B$2:$C$250,2)*($E242-$G241)-(IF(AP$3&gt;=$C242,IF(AP$3&lt;=$C242+$D242-1,VLOOKUP((AP$3-$C242+1)/$D242,Profile!$B$2:$C$250,2)*($E242-$G241),0),0)),0),0)</f>
        <v>0</v>
      </c>
      <c r="AR242" s="148">
        <f>IF(AR$3&gt;=$C242,IF(AR$3&lt;=$C242+$D242-1,VLOOKUP((AR$3-$C242+1)/$D242,Profile!$B$2:$C$250,2)*($E242-$G241)-(IF(AQ$3&gt;=$C242,IF(AQ$3&lt;=$C242+$D242-1,VLOOKUP((AQ$3-$C242+1)/$D242,Profile!$B$2:$C$250,2)*($E242-$G241),0),0)),0),0)</f>
        <v>0</v>
      </c>
      <c r="AS242" s="148">
        <f>IF(AS$3&gt;=$C242,IF(AS$3&lt;=$C242+$D242-1,VLOOKUP((AS$3-$C242+1)/$D242,Profile!$B$2:$C$250,2)*($E242-$G241)-(IF(AR$3&gt;=$C242,IF(AR$3&lt;=$C242+$D242-1,VLOOKUP((AR$3-$C242+1)/$D242,Profile!$B$2:$C$250,2)*($E242-$G241),0),0)),0),0)</f>
        <v>0</v>
      </c>
      <c r="AT242" s="148">
        <f>IF(AT$3&gt;=$C242,IF(AT$3&lt;=$C242+$D242-1,VLOOKUP((AT$3-$C242+1)/$D242,Profile!$B$2:$C$250,2)*($E242-$G241)-(IF(AS$3&gt;=$C242,IF(AS$3&lt;=$C242+$D242-1,VLOOKUP((AS$3-$C242+1)/$D242,Profile!$B$2:$C$250,2)*($E242-$G241),0),0)),0),0)</f>
        <v>0</v>
      </c>
      <c r="AU242" s="148">
        <f>IF(AU$3&gt;=$C242,IF(AU$3&lt;=$C242+$D242-1,VLOOKUP((AU$3-$C242+1)/$D242,Profile!$B$2:$C$250,2)*($E242-$G241)-(IF(AT$3&gt;=$C242,IF(AT$3&lt;=$C242+$D242-1,VLOOKUP((AT$3-$C242+1)/$D242,Profile!$B$2:$C$250,2)*($E242-$G241),0),0)),0),0)</f>
        <v>0</v>
      </c>
      <c r="AV242" s="148">
        <f>IF(AV$3&gt;=$C242,IF(AV$3&lt;=$C242+$D242-1,VLOOKUP((AV$3-$C242+1)/$D242,Profile!$B$2:$C$250,2)*($E242-$G241)-(IF(AU$3&gt;=$C242,IF(AU$3&lt;=$C242+$D242-1,VLOOKUP((AU$3-$C242+1)/$D242,Profile!$B$2:$C$250,2)*($E242-$G241),0),0)),0),0)</f>
        <v>0</v>
      </c>
      <c r="AW242" s="148">
        <f>IF(AW$3&gt;=$C242,IF(AW$3&lt;=$C242+$D242-1,VLOOKUP((AW$3-$C242+1)/$D242,Profile!$B$2:$C$250,2)*($E242-$G241)-(IF(AV$3&gt;=$C242,IF(AV$3&lt;=$C242+$D242-1,VLOOKUP((AV$3-$C242+1)/$D242,Profile!$B$2:$C$250,2)*($E242-$G241),0),0)),0),0)</f>
        <v>0</v>
      </c>
      <c r="AX242" s="148">
        <f>IF(AX$3&gt;=$C242,IF(AX$3&lt;=$C242+$D242-1,VLOOKUP((AX$3-$C242+1)/$D242,Profile!$B$2:$C$250,2)*($E242-$G241)-(IF(AW$3&gt;=$C242,IF(AW$3&lt;=$C242+$D242-1,VLOOKUP((AW$3-$C242+1)/$D242,Profile!$B$2:$C$250,2)*($E242-$G241),0),0)),0),0)</f>
        <v>0</v>
      </c>
      <c r="AY242" s="148">
        <f>IF(AY$3&gt;=$C242,IF(AY$3&lt;=$C242+$D242-1,VLOOKUP((AY$3-$C242+1)/$D242,Profile!$B$2:$C$250,2)*($E242-$G241)-(IF(AX$3&gt;=$C242,IF(AX$3&lt;=$C242+$D242-1,VLOOKUP((AX$3-$C242+1)/$D242,Profile!$B$2:$C$250,2)*($E242-$G241),0),0)),0),0)</f>
        <v>0</v>
      </c>
      <c r="AZ242" s="148">
        <f>IF(AZ$3&gt;=$C242,IF(AZ$3&lt;=$C242+$D242-1,VLOOKUP((AZ$3-$C242+1)/$D242,Profile!$B$2:$C$250,2)*($E242-$G241)-(IF(AY$3&gt;=$C242,IF(AY$3&lt;=$C242+$D242-1,VLOOKUP((AY$3-$C242+1)/$D242,Profile!$B$2:$C$250,2)*($E242-$G241),0),0)),0),0)</f>
        <v>0</v>
      </c>
      <c r="BA242" s="148">
        <f>IF(BA$3&gt;=$C242,IF(BA$3&lt;=$C242+$D242-1,VLOOKUP((BA$3-$C242+1)/$D242,Profile!$B$2:$C$250,2)*($E242-$G241)-(IF(AZ$3&gt;=$C242,IF(AZ$3&lt;=$C242+$D242-1,VLOOKUP((AZ$3-$C242+1)/$D242,Profile!$B$2:$C$250,2)*($E242-$G241),0),0)),0),0)</f>
        <v>0</v>
      </c>
      <c r="BB242" s="148">
        <f>IF(BB$3&gt;=$C242,IF(BB$3&lt;=$C242+$D242-1,VLOOKUP((BB$3-$C242+1)/$D242,Profile!$B$2:$C$250,2)*($E242-$G241)-(IF(BA$3&gt;=$C242,IF(BA$3&lt;=$C242+$D242-1,VLOOKUP((BA$3-$C242+1)/$D242,Profile!$B$2:$C$250,2)*($E242-$G241),0),0)),0),0)</f>
        <v>0</v>
      </c>
      <c r="BC242" s="148">
        <f>IF(BC$3&gt;=$C242,IF(BC$3&lt;=$C242+$D242-1,VLOOKUP((BC$3-$C242+1)/$D242,Profile!$B$2:$C$250,2)*($E242-$G241)-(IF(BB$3&gt;=$C242,IF(BB$3&lt;=$C242+$D242-1,VLOOKUP((BB$3-$C242+1)/$D242,Profile!$B$2:$C$250,2)*($E242-$G241),0),0)),0),0)</f>
        <v>0</v>
      </c>
      <c r="BD242" s="148">
        <f>IF(BD$3&gt;=$C242,IF(BD$3&lt;=$C242+$D242-1,VLOOKUP((BD$3-$C242+1)/$D242,Profile!$B$2:$C$250,2)*($E242-$G241)-(IF(BC$3&gt;=$C242,IF(BC$3&lt;=$C242+$D242-1,VLOOKUP((BC$3-$C242+1)/$D242,Profile!$B$2:$C$250,2)*($E242-$G241),0),0)),0),0)</f>
        <v>0</v>
      </c>
      <c r="BE242" s="148">
        <f>IF(BE$3&gt;=$C242,IF(BE$3&lt;=$C242+$D242-1,VLOOKUP((BE$3-$C242+1)/$D242,Profile!$B$2:$C$250,2)*($E242-$G241)-(IF(BD$3&gt;=$C242,IF(BD$3&lt;=$C242+$D242-1,VLOOKUP((BD$3-$C242+1)/$D242,Profile!$B$2:$C$250,2)*($E242-$G241),0),0)),0),0)</f>
        <v>0</v>
      </c>
      <c r="BF242" s="148">
        <f>IF(BF$3&gt;=$C242,IF(BF$3&lt;=$C242+$D242-1,VLOOKUP((BF$3-$C242+1)/$D242,Profile!$B$2:$C$250,2)*($E242-$G241)-(IF(BE$3&gt;=$C242,IF(BE$3&lt;=$C242+$D242-1,VLOOKUP((BE$3-$C242+1)/$D242,Profile!$B$2:$C$250,2)*($E242-$G241),0),0)),0),0)</f>
        <v>0</v>
      </c>
      <c r="BG242" s="148">
        <f>IF(BG$3&gt;=$C242,IF(BG$3&lt;=$C242+$D242-1,VLOOKUP((BG$3-$C242+1)/$D242,Profile!$B$2:$C$250,2)*($E242-$G241)-(IF(BF$3&gt;=$C242,IF(BF$3&lt;=$C242+$D242-1,VLOOKUP((BF$3-$C242+1)/$D242,Profile!$B$2:$C$250,2)*($E242-$G241),0),0)),0),0)</f>
        <v>0</v>
      </c>
      <c r="BH242" s="148">
        <f>IF(BH$3&gt;=$C242,IF(BH$3&lt;=$C242+$D242-1,VLOOKUP((BH$3-$C242+1)/$D242,Profile!$B$2:$C$250,2)*($E242-$G241)-(IF(BG$3&gt;=$C242,IF(BG$3&lt;=$C242+$D242-1,VLOOKUP((BG$3-$C242+1)/$D242,Profile!$B$2:$C$250,2)*($E242-$G241),0),0)),0),0)</f>
        <v>0</v>
      </c>
      <c r="BI242" s="148">
        <f>IF(BI$3&gt;=$C242,IF(BI$3&lt;=$C242+$D242-1,VLOOKUP((BI$3-$C242+1)/$D242,Profile!$B$2:$C$250,2)*($E242-$G241)-(IF(BH$3&gt;=$C242,IF(BH$3&lt;=$C242+$D242-1,VLOOKUP((BH$3-$C242+1)/$D242,Profile!$B$2:$C$250,2)*($E242-$G241),0),0)),0),0)</f>
        <v>0</v>
      </c>
      <c r="BJ242" s="148">
        <f>IF(BJ$3&gt;=$C242,IF(BJ$3&lt;=$C242+$D242-1,VLOOKUP((BJ$3-$C242+1)/$D242,Profile!$B$2:$C$250,2)*($E242-$G241)-(IF(BI$3&gt;=$C242,IF(BI$3&lt;=$C242+$D242-1,VLOOKUP((BI$3-$C242+1)/$D242,Profile!$B$2:$C$250,2)*($E242-$G241),0),0)),0),0)</f>
        <v>0</v>
      </c>
      <c r="BK242" s="148">
        <f>IF(BK$3&gt;=$C242,IF(BK$3&lt;=$C242+$D242-1,VLOOKUP((BK$3-$C242+1)/$D242,Profile!$B$2:$C$250,2)*($E242-$G241)-(IF(BJ$3&gt;=$C242,IF(BJ$3&lt;=$C242+$D242-1,VLOOKUP((BJ$3-$C242+1)/$D242,Profile!$B$2:$C$250,2)*($E242-$G241),0),0)),0),0)</f>
        <v>0</v>
      </c>
      <c r="BL242" s="148">
        <f>IF(BL$3&gt;=$C242,IF(BL$3&lt;=$C242+$D242-1,VLOOKUP((BL$3-$C242+1)/$D242,Profile!$B$2:$C$250,2)*($E242-$G241)-(IF(BK$3&gt;=$C242,IF(BK$3&lt;=$C242+$D242-1,VLOOKUP((BK$3-$C242+1)/$D242,Profile!$B$2:$C$250,2)*($E242-$G241),0),0)),0),0)</f>
        <v>0</v>
      </c>
      <c r="BM242" s="148">
        <f>IF(BM$3&gt;=$C242,IF(BM$3&lt;=$C242+$D242-1,VLOOKUP((BM$3-$C242+1)/$D242,Profile!$B$2:$C$250,2)*($E242-$G241)-(IF(BL$3&gt;=$C242,IF(BL$3&lt;=$C242+$D242-1,VLOOKUP((BL$3-$C242+1)/$D242,Profile!$B$2:$C$250,2)*($E242-$G241),0),0)),0),0)</f>
        <v>0</v>
      </c>
      <c r="BN242" s="148">
        <f>IF(BN$3&gt;=$C242,IF(BN$3&lt;=$C242+$D242-1,VLOOKUP((BN$3-$C242+1)/$D242,Profile!$B$2:$C$250,2)*($E242-$G241)-(IF(BM$3&gt;=$C242,IF(BM$3&lt;=$C242+$D242-1,VLOOKUP((BM$3-$C242+1)/$D242,Profile!$B$2:$C$250,2)*($E242-$G241),0),0)),0),0)</f>
        <v>0</v>
      </c>
      <c r="BO242" s="148">
        <f>IF(BO$3&gt;=$C242,IF(BO$3&lt;=$C242+$D242-1,VLOOKUP((BO$3-$C242+1)/$D242,Profile!$B$2:$C$250,2)*($E242-$G241)-(IF(BN$3&gt;=$C242,IF(BN$3&lt;=$C242+$D242-1,VLOOKUP((BN$3-$C242+1)/$D242,Profile!$B$2:$C$250,2)*($E242-$G241),0),0)),0),0)</f>
        <v>0</v>
      </c>
      <c r="BP242" s="148">
        <f>IF(BP$3&gt;=$C242,IF(BP$3&lt;=$C242+$D242-1,VLOOKUP((BP$3-$C242+1)/$D242,Profile!$B$2:$C$250,2)*($E242-$G241)-(IF(BO$3&gt;=$C242,IF(BO$3&lt;=$C242+$D242-1,VLOOKUP((BO$3-$C242+1)/$D242,Profile!$B$2:$C$250,2)*($E242-$G241),0),0)),0),0)</f>
        <v>0</v>
      </c>
      <c r="BQ242" s="148">
        <f>IF(BQ$3&gt;=$C242,IF(BQ$3&lt;=$C242+$D242-1,VLOOKUP((BQ$3-$C242+1)/$D242,Profile!$B$2:$C$250,2)*($E242-$G241)-(IF(BP$3&gt;=$C242,IF(BP$3&lt;=$C242+$D242-1,VLOOKUP((BP$3-$C242+1)/$D242,Profile!$B$2:$C$250,2)*($E242-$G241),0),0)),0),0)</f>
        <v>0</v>
      </c>
      <c r="BR242" s="148">
        <f>IF(BR$3&gt;=$C242,IF(BR$3&lt;=$C242+$D242-1,VLOOKUP((BR$3-$C242+1)/$D242,Profile!$B$2:$C$250,2)*($E242-$G241)-(IF(BQ$3&gt;=$C242,IF(BQ$3&lt;=$C242+$D242-1,VLOOKUP((BQ$3-$C242+1)/$D242,Profile!$B$2:$C$250,2)*($E242-$G241),0),0)),0),0)</f>
        <v>0</v>
      </c>
      <c r="BS242" s="148">
        <f>IF(BS$3&gt;=$C242,IF(BS$3&lt;=$C242+$D242-1,VLOOKUP((BS$3-$C242+1)/$D242,Profile!$B$2:$C$250,2)*($E242-$G241)-(IF(BR$3&gt;=$C242,IF(BR$3&lt;=$C242+$D242-1,VLOOKUP((BR$3-$C242+1)/$D242,Profile!$B$2:$C$250,2)*($E242-$G241),0),0)),0),0)</f>
        <v>0</v>
      </c>
      <c r="BT242" s="148">
        <f>IF(BT$3&gt;=$C242,IF(BT$3&lt;=$C242+$D242-1,VLOOKUP((BT$3-$C242+1)/$D242,Profile!$B$2:$C$250,2)*($E242-$G241)-(IF(BS$3&gt;=$C242,IF(BS$3&lt;=$C242+$D242-1,VLOOKUP((BS$3-$C242+1)/$D242,Profile!$B$2:$C$250,2)*($E242-$G241),0),0)),0),0)</f>
        <v>0</v>
      </c>
    </row>
    <row r="243" spans="1:72" ht="10.15" customHeight="1">
      <c r="A243" s="131"/>
      <c r="B243" s="154"/>
      <c r="C243" s="131"/>
      <c r="D243" s="153"/>
      <c r="E243" s="149"/>
      <c r="F243" s="142" t="s">
        <v>31</v>
      </c>
      <c r="G243" s="148">
        <f>SUM(H243:GA243)</f>
        <v>0</v>
      </c>
      <c r="H243" s="148">
        <f t="shared" ref="H243:AM243" si="190">+H241+H242</f>
        <v>0</v>
      </c>
      <c r="I243" s="148">
        <f t="shared" si="190"/>
        <v>0</v>
      </c>
      <c r="J243" s="148">
        <f t="shared" si="190"/>
        <v>0</v>
      </c>
      <c r="K243" s="148">
        <f t="shared" si="190"/>
        <v>0</v>
      </c>
      <c r="L243" s="148">
        <f t="shared" si="190"/>
        <v>0</v>
      </c>
      <c r="M243" s="148">
        <f t="shared" si="190"/>
        <v>0</v>
      </c>
      <c r="N243" s="148">
        <f t="shared" si="190"/>
        <v>0</v>
      </c>
      <c r="O243" s="148">
        <f t="shared" si="190"/>
        <v>0</v>
      </c>
      <c r="P243" s="148">
        <f t="shared" si="190"/>
        <v>0</v>
      </c>
      <c r="Q243" s="148">
        <f t="shared" si="190"/>
        <v>0</v>
      </c>
      <c r="R243" s="148">
        <f t="shared" si="190"/>
        <v>0</v>
      </c>
      <c r="S243" s="148">
        <f t="shared" si="190"/>
        <v>0</v>
      </c>
      <c r="T243" s="148">
        <f t="shared" si="190"/>
        <v>0</v>
      </c>
      <c r="U243" s="148">
        <f t="shared" si="190"/>
        <v>0</v>
      </c>
      <c r="V243" s="148">
        <f t="shared" si="190"/>
        <v>0</v>
      </c>
      <c r="W243" s="148">
        <f t="shared" si="190"/>
        <v>0</v>
      </c>
      <c r="X243" s="148">
        <f t="shared" si="190"/>
        <v>0</v>
      </c>
      <c r="Y243" s="148">
        <f t="shared" si="190"/>
        <v>0</v>
      </c>
      <c r="Z243" s="148">
        <f t="shared" si="190"/>
        <v>0</v>
      </c>
      <c r="AA243" s="148">
        <f t="shared" si="190"/>
        <v>0</v>
      </c>
      <c r="AB243" s="148">
        <f t="shared" si="190"/>
        <v>0</v>
      </c>
      <c r="AC243" s="148">
        <f t="shared" si="190"/>
        <v>0</v>
      </c>
      <c r="AD243" s="148">
        <f t="shared" si="190"/>
        <v>0</v>
      </c>
      <c r="AE243" s="148">
        <f t="shared" si="190"/>
        <v>0</v>
      </c>
      <c r="AF243" s="148">
        <f t="shared" si="190"/>
        <v>0</v>
      </c>
      <c r="AG243" s="148">
        <f t="shared" si="190"/>
        <v>0</v>
      </c>
      <c r="AH243" s="148">
        <f t="shared" si="190"/>
        <v>0</v>
      </c>
      <c r="AI243" s="148">
        <f t="shared" si="190"/>
        <v>0</v>
      </c>
      <c r="AJ243" s="148">
        <f t="shared" si="190"/>
        <v>0</v>
      </c>
      <c r="AK243" s="148">
        <f t="shared" si="190"/>
        <v>0</v>
      </c>
      <c r="AL243" s="148">
        <f t="shared" si="190"/>
        <v>0</v>
      </c>
      <c r="AM243" s="148">
        <f t="shared" si="190"/>
        <v>0</v>
      </c>
      <c r="AN243" s="148">
        <f t="shared" ref="AN243:BS243" si="191">+AN241+AN242</f>
        <v>0</v>
      </c>
      <c r="AO243" s="148">
        <f t="shared" si="191"/>
        <v>0</v>
      </c>
      <c r="AP243" s="148">
        <f t="shared" si="191"/>
        <v>0</v>
      </c>
      <c r="AQ243" s="148">
        <f t="shared" si="191"/>
        <v>0</v>
      </c>
      <c r="AR243" s="148">
        <f t="shared" si="191"/>
        <v>0</v>
      </c>
      <c r="AS243" s="148">
        <f t="shared" si="191"/>
        <v>0</v>
      </c>
      <c r="AT243" s="148">
        <f t="shared" si="191"/>
        <v>0</v>
      </c>
      <c r="AU243" s="148">
        <f t="shared" si="191"/>
        <v>0</v>
      </c>
      <c r="AV243" s="148">
        <f t="shared" si="191"/>
        <v>0</v>
      </c>
      <c r="AW243" s="148">
        <f t="shared" si="191"/>
        <v>0</v>
      </c>
      <c r="AX243" s="148">
        <f t="shared" si="191"/>
        <v>0</v>
      </c>
      <c r="AY243" s="148">
        <f t="shared" si="191"/>
        <v>0</v>
      </c>
      <c r="AZ243" s="148">
        <f t="shared" si="191"/>
        <v>0</v>
      </c>
      <c r="BA243" s="148">
        <f t="shared" si="191"/>
        <v>0</v>
      </c>
      <c r="BB243" s="148">
        <f t="shared" si="191"/>
        <v>0</v>
      </c>
      <c r="BC243" s="148">
        <f t="shared" si="191"/>
        <v>0</v>
      </c>
      <c r="BD243" s="148">
        <f t="shared" si="191"/>
        <v>0</v>
      </c>
      <c r="BE243" s="148">
        <f t="shared" si="191"/>
        <v>0</v>
      </c>
      <c r="BF243" s="148">
        <f t="shared" si="191"/>
        <v>0</v>
      </c>
      <c r="BG243" s="148">
        <f t="shared" si="191"/>
        <v>0</v>
      </c>
      <c r="BH243" s="148">
        <f t="shared" si="191"/>
        <v>0</v>
      </c>
      <c r="BI243" s="148">
        <f t="shared" si="191"/>
        <v>0</v>
      </c>
      <c r="BJ243" s="148">
        <f t="shared" si="191"/>
        <v>0</v>
      </c>
      <c r="BK243" s="148">
        <f t="shared" si="191"/>
        <v>0</v>
      </c>
      <c r="BL243" s="148">
        <f t="shared" si="191"/>
        <v>0</v>
      </c>
      <c r="BM243" s="148">
        <f t="shared" si="191"/>
        <v>0</v>
      </c>
      <c r="BN243" s="148">
        <f t="shared" si="191"/>
        <v>0</v>
      </c>
      <c r="BO243" s="148">
        <f t="shared" si="191"/>
        <v>0</v>
      </c>
      <c r="BP243" s="148">
        <f t="shared" si="191"/>
        <v>0</v>
      </c>
      <c r="BQ243" s="148">
        <f t="shared" si="191"/>
        <v>0</v>
      </c>
      <c r="BR243" s="148">
        <f t="shared" si="191"/>
        <v>0</v>
      </c>
      <c r="BS243" s="148">
        <f t="shared" si="191"/>
        <v>0</v>
      </c>
      <c r="BT243" s="148">
        <f>+BT241+BT242</f>
        <v>0</v>
      </c>
    </row>
    <row r="244" spans="1:72" ht="10.15" customHeight="1">
      <c r="A244" s="131"/>
      <c r="B244" s="154"/>
      <c r="C244" s="131"/>
      <c r="D244" s="149"/>
      <c r="F244" s="142" t="s">
        <v>36</v>
      </c>
      <c r="G244" s="148"/>
      <c r="H244" s="148">
        <f>+H243</f>
        <v>0</v>
      </c>
      <c r="I244" s="148">
        <f t="shared" ref="I244:AN244" si="192">+I243+H244</f>
        <v>0</v>
      </c>
      <c r="J244" s="148">
        <f t="shared" si="192"/>
        <v>0</v>
      </c>
      <c r="K244" s="148">
        <f t="shared" si="192"/>
        <v>0</v>
      </c>
      <c r="L244" s="148">
        <f t="shared" si="192"/>
        <v>0</v>
      </c>
      <c r="M244" s="148">
        <f t="shared" si="192"/>
        <v>0</v>
      </c>
      <c r="N244" s="148">
        <f t="shared" si="192"/>
        <v>0</v>
      </c>
      <c r="O244" s="148">
        <f t="shared" si="192"/>
        <v>0</v>
      </c>
      <c r="P244" s="148">
        <f t="shared" si="192"/>
        <v>0</v>
      </c>
      <c r="Q244" s="148">
        <f t="shared" si="192"/>
        <v>0</v>
      </c>
      <c r="R244" s="148">
        <f t="shared" si="192"/>
        <v>0</v>
      </c>
      <c r="S244" s="148">
        <f t="shared" si="192"/>
        <v>0</v>
      </c>
      <c r="T244" s="148">
        <f t="shared" si="192"/>
        <v>0</v>
      </c>
      <c r="U244" s="148">
        <f t="shared" si="192"/>
        <v>0</v>
      </c>
      <c r="V244" s="148">
        <f t="shared" si="192"/>
        <v>0</v>
      </c>
      <c r="W244" s="148">
        <f t="shared" si="192"/>
        <v>0</v>
      </c>
      <c r="X244" s="148">
        <f t="shared" si="192"/>
        <v>0</v>
      </c>
      <c r="Y244" s="148">
        <f t="shared" si="192"/>
        <v>0</v>
      </c>
      <c r="Z244" s="148">
        <f t="shared" si="192"/>
        <v>0</v>
      </c>
      <c r="AA244" s="148">
        <f t="shared" si="192"/>
        <v>0</v>
      </c>
      <c r="AB244" s="148">
        <f t="shared" si="192"/>
        <v>0</v>
      </c>
      <c r="AC244" s="148">
        <f t="shared" si="192"/>
        <v>0</v>
      </c>
      <c r="AD244" s="148">
        <f t="shared" si="192"/>
        <v>0</v>
      </c>
      <c r="AE244" s="148">
        <f t="shared" si="192"/>
        <v>0</v>
      </c>
      <c r="AF244" s="148">
        <f t="shared" si="192"/>
        <v>0</v>
      </c>
      <c r="AG244" s="148">
        <f t="shared" si="192"/>
        <v>0</v>
      </c>
      <c r="AH244" s="148">
        <f t="shared" si="192"/>
        <v>0</v>
      </c>
      <c r="AI244" s="148">
        <f t="shared" si="192"/>
        <v>0</v>
      </c>
      <c r="AJ244" s="148">
        <f t="shared" si="192"/>
        <v>0</v>
      </c>
      <c r="AK244" s="148">
        <f t="shared" si="192"/>
        <v>0</v>
      </c>
      <c r="AL244" s="148">
        <f t="shared" si="192"/>
        <v>0</v>
      </c>
      <c r="AM244" s="148">
        <f t="shared" si="192"/>
        <v>0</v>
      </c>
      <c r="AN244" s="148">
        <f t="shared" si="192"/>
        <v>0</v>
      </c>
      <c r="AO244" s="148">
        <f t="shared" ref="AO244:BT244" si="193">+AO243+AN244</f>
        <v>0</v>
      </c>
      <c r="AP244" s="148">
        <f t="shared" si="193"/>
        <v>0</v>
      </c>
      <c r="AQ244" s="148">
        <f t="shared" si="193"/>
        <v>0</v>
      </c>
      <c r="AR244" s="148">
        <f t="shared" si="193"/>
        <v>0</v>
      </c>
      <c r="AS244" s="148">
        <f t="shared" si="193"/>
        <v>0</v>
      </c>
      <c r="AT244" s="148">
        <f t="shared" si="193"/>
        <v>0</v>
      </c>
      <c r="AU244" s="148">
        <f t="shared" si="193"/>
        <v>0</v>
      </c>
      <c r="AV244" s="148">
        <f t="shared" si="193"/>
        <v>0</v>
      </c>
      <c r="AW244" s="148">
        <f t="shared" si="193"/>
        <v>0</v>
      </c>
      <c r="AX244" s="148">
        <f t="shared" si="193"/>
        <v>0</v>
      </c>
      <c r="AY244" s="148">
        <f t="shared" si="193"/>
        <v>0</v>
      </c>
      <c r="AZ244" s="148">
        <f t="shared" si="193"/>
        <v>0</v>
      </c>
      <c r="BA244" s="148">
        <f t="shared" si="193"/>
        <v>0</v>
      </c>
      <c r="BB244" s="148">
        <f t="shared" si="193"/>
        <v>0</v>
      </c>
      <c r="BC244" s="148">
        <f t="shared" si="193"/>
        <v>0</v>
      </c>
      <c r="BD244" s="148">
        <f t="shared" si="193"/>
        <v>0</v>
      </c>
      <c r="BE244" s="148">
        <f t="shared" si="193"/>
        <v>0</v>
      </c>
      <c r="BF244" s="148">
        <f t="shared" si="193"/>
        <v>0</v>
      </c>
      <c r="BG244" s="148">
        <f t="shared" si="193"/>
        <v>0</v>
      </c>
      <c r="BH244" s="148">
        <f t="shared" si="193"/>
        <v>0</v>
      </c>
      <c r="BI244" s="148">
        <f t="shared" si="193"/>
        <v>0</v>
      </c>
      <c r="BJ244" s="148">
        <f t="shared" si="193"/>
        <v>0</v>
      </c>
      <c r="BK244" s="148">
        <f t="shared" si="193"/>
        <v>0</v>
      </c>
      <c r="BL244" s="148">
        <f t="shared" si="193"/>
        <v>0</v>
      </c>
      <c r="BM244" s="148">
        <f t="shared" si="193"/>
        <v>0</v>
      </c>
      <c r="BN244" s="148">
        <f t="shared" si="193"/>
        <v>0</v>
      </c>
      <c r="BO244" s="148">
        <f t="shared" si="193"/>
        <v>0</v>
      </c>
      <c r="BP244" s="148">
        <f t="shared" si="193"/>
        <v>0</v>
      </c>
      <c r="BQ244" s="148">
        <f t="shared" si="193"/>
        <v>0</v>
      </c>
      <c r="BR244" s="148">
        <f t="shared" si="193"/>
        <v>0</v>
      </c>
      <c r="BS244" s="148">
        <f t="shared" si="193"/>
        <v>0</v>
      </c>
      <c r="BT244" s="148">
        <f t="shared" si="193"/>
        <v>0</v>
      </c>
    </row>
    <row r="245" spans="1:72" ht="1.9" customHeight="1">
      <c r="A245" s="131"/>
      <c r="B245" s="154"/>
      <c r="C245" s="131"/>
      <c r="E245" s="149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2"/>
      <c r="BR245" s="132"/>
      <c r="BS245" s="132"/>
      <c r="BT245" s="132"/>
    </row>
    <row r="246" spans="1:72" ht="10.15" customHeight="1">
      <c r="A246" s="131">
        <v>49</v>
      </c>
      <c r="B246" s="155" t="s">
        <v>83</v>
      </c>
      <c r="C246" s="131"/>
      <c r="E246" s="149"/>
      <c r="F246" s="156" t="s">
        <v>34</v>
      </c>
      <c r="G246" s="148">
        <f>SUM(H246:GA246)</f>
        <v>0</v>
      </c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57"/>
      <c r="AW246" s="157"/>
      <c r="AX246" s="157"/>
      <c r="AY246" s="157"/>
      <c r="AZ246" s="157"/>
      <c r="BA246" s="157"/>
      <c r="BB246" s="157"/>
      <c r="BC246" s="157"/>
      <c r="BD246" s="157"/>
      <c r="BE246" s="157"/>
      <c r="BF246" s="157"/>
      <c r="BG246" s="157"/>
      <c r="BH246" s="157"/>
      <c r="BI246" s="157"/>
      <c r="BJ246" s="157"/>
      <c r="BK246" s="157"/>
      <c r="BL246" s="157"/>
      <c r="BM246" s="157"/>
      <c r="BN246" s="157"/>
      <c r="BO246" s="157"/>
      <c r="BP246" s="157"/>
      <c r="BQ246" s="157"/>
      <c r="BR246" s="157"/>
      <c r="BS246" s="157"/>
      <c r="BT246" s="157"/>
    </row>
    <row r="247" spans="1:72" ht="10.15" customHeight="1">
      <c r="A247" s="131"/>
      <c r="B247" s="154"/>
      <c r="C247" s="150"/>
      <c r="D247" s="151"/>
      <c r="E247" s="152"/>
      <c r="F247" s="142" t="s">
        <v>35</v>
      </c>
      <c r="G247" s="148">
        <f>SUM(H247:GA247)</f>
        <v>0</v>
      </c>
      <c r="H247" s="148">
        <f>IF(H$3&gt;=$C247,IF(H$3&lt;=$C247+$D247-1,VLOOKUP((H$3-$C247+1)/$D247,Profile!$B$2:$C$250,2)*($E247-$G246)-(IF(G$3&gt;=$C247,IF(G$3&lt;=$C247+$D247-1,VLOOKUP((G$3-$C247+1)/$D247,Profile!$B$2:$C$250,2)*($E247-$G246),0),0)),0),0)</f>
        <v>0</v>
      </c>
      <c r="I247" s="148">
        <f>IF(I$3&gt;=$C247,IF(I$3&lt;=$C247+$D247-1,VLOOKUP((I$3-$C247+1)/$D247,Profile!$B$2:$C$250,2)*($E247-$G246)-(IF(H$3&gt;=$C247,IF(H$3&lt;=$C247+$D247-1,VLOOKUP((H$3-$C247+1)/$D247,Profile!$B$2:$C$250,2)*($E247-$G246),0),0)),0),0)</f>
        <v>0</v>
      </c>
      <c r="J247" s="148">
        <f>IF(J$3&gt;=$C247,IF(J$3&lt;=$C247+$D247-1,VLOOKUP((J$3-$C247+1)/$D247,Profile!$B$2:$C$250,2)*($E247-$G246)-(IF(I$3&gt;=$C247,IF(I$3&lt;=$C247+$D247-1,VLOOKUP((I$3-$C247+1)/$D247,Profile!$B$2:$C$250,2)*($E247-$G246),0),0)),0),0)</f>
        <v>0</v>
      </c>
      <c r="K247" s="148">
        <f>IF(K$3&gt;=$C247,IF(K$3&lt;=$C247+$D247-1,VLOOKUP((K$3-$C247+1)/$D247,Profile!$B$2:$C$250,2)*($E247-$G246)-(IF(J$3&gt;=$C247,IF(J$3&lt;=$C247+$D247-1,VLOOKUP((J$3-$C247+1)/$D247,Profile!$B$2:$C$250,2)*($E247-$G246),0),0)),0),0)</f>
        <v>0</v>
      </c>
      <c r="L247" s="148">
        <f>IF(L$3&gt;=$C247,IF(L$3&lt;=$C247+$D247-1,VLOOKUP((L$3-$C247+1)/$D247,Profile!$B$2:$C$250,2)*($E247-$G246)-(IF(K$3&gt;=$C247,IF(K$3&lt;=$C247+$D247-1,VLOOKUP((K$3-$C247+1)/$D247,Profile!$B$2:$C$250,2)*($E247-$G246),0),0)),0),0)</f>
        <v>0</v>
      </c>
      <c r="M247" s="148">
        <f>IF(M$3&gt;=$C247,IF(M$3&lt;=$C247+$D247-1,VLOOKUP((M$3-$C247+1)/$D247,Profile!$B$2:$C$250,2)*($E247-$G246)-(IF(L$3&gt;=$C247,IF(L$3&lt;=$C247+$D247-1,VLOOKUP((L$3-$C247+1)/$D247,Profile!$B$2:$C$250,2)*($E247-$G246),0),0)),0),0)</f>
        <v>0</v>
      </c>
      <c r="N247" s="148">
        <f>IF(N$3&gt;=$C247,IF(N$3&lt;=$C247+$D247-1,VLOOKUP((N$3-$C247+1)/$D247,Profile!$B$2:$C$250,2)*($E247-$G246)-(IF(M$3&gt;=$C247,IF(M$3&lt;=$C247+$D247-1,VLOOKUP((M$3-$C247+1)/$D247,Profile!$B$2:$C$250,2)*($E247-$G246),0),0)),0),0)</f>
        <v>0</v>
      </c>
      <c r="O247" s="148">
        <f>IF(O$3&gt;=$C247,IF(O$3&lt;=$C247+$D247-1,VLOOKUP((O$3-$C247+1)/$D247,Profile!$B$2:$C$250,2)*($E247-$G246)-(IF(N$3&gt;=$C247,IF(N$3&lt;=$C247+$D247-1,VLOOKUP((N$3-$C247+1)/$D247,Profile!$B$2:$C$250,2)*($E247-$G246),0),0)),0),0)</f>
        <v>0</v>
      </c>
      <c r="P247" s="148">
        <f>IF(P$3&gt;=$C247,IF(P$3&lt;=$C247+$D247-1,VLOOKUP((P$3-$C247+1)/$D247,Profile!$B$2:$C$250,2)*($E247-$G246)-(IF(O$3&gt;=$C247,IF(O$3&lt;=$C247+$D247-1,VLOOKUP((O$3-$C247+1)/$D247,Profile!$B$2:$C$250,2)*($E247-$G246),0),0)),0),0)</f>
        <v>0</v>
      </c>
      <c r="Q247" s="148">
        <f>IF(Q$3&gt;=$C247,IF(Q$3&lt;=$C247+$D247-1,VLOOKUP((Q$3-$C247+1)/$D247,Profile!$B$2:$C$250,2)*($E247-$G246)-(IF(P$3&gt;=$C247,IF(P$3&lt;=$C247+$D247-1,VLOOKUP((P$3-$C247+1)/$D247,Profile!$B$2:$C$250,2)*($E247-$G246),0),0)),0),0)</f>
        <v>0</v>
      </c>
      <c r="R247" s="148">
        <f>IF(R$3&gt;=$C247,IF(R$3&lt;=$C247+$D247-1,VLOOKUP((R$3-$C247+1)/$D247,Profile!$B$2:$C$250,2)*($E247-$G246)-(IF(Q$3&gt;=$C247,IF(Q$3&lt;=$C247+$D247-1,VLOOKUP((Q$3-$C247+1)/$D247,Profile!$B$2:$C$250,2)*($E247-$G246),0),0)),0),0)</f>
        <v>0</v>
      </c>
      <c r="S247" s="148">
        <f>IF(S$3&gt;=$C247,IF(S$3&lt;=$C247+$D247-1,VLOOKUP((S$3-$C247+1)/$D247,Profile!$B$2:$C$250,2)*($E247-$G246)-(IF(R$3&gt;=$C247,IF(R$3&lt;=$C247+$D247-1,VLOOKUP((R$3-$C247+1)/$D247,Profile!$B$2:$C$250,2)*($E247-$G246),0),0)),0),0)</f>
        <v>0</v>
      </c>
      <c r="T247" s="148">
        <f>IF(T$3&gt;=$C247,IF(T$3&lt;=$C247+$D247-1,VLOOKUP((T$3-$C247+1)/$D247,Profile!$B$2:$C$250,2)*($E247-$G246)-(IF(S$3&gt;=$C247,IF(S$3&lt;=$C247+$D247-1,VLOOKUP((S$3-$C247+1)/$D247,Profile!$B$2:$C$250,2)*($E247-$G246),0),0)),0),0)</f>
        <v>0</v>
      </c>
      <c r="U247" s="148">
        <f>IF(U$3&gt;=$C247,IF(U$3&lt;=$C247+$D247-1,VLOOKUP((U$3-$C247+1)/$D247,Profile!$B$2:$C$250,2)*($E247-$G246)-(IF(T$3&gt;=$C247,IF(T$3&lt;=$C247+$D247-1,VLOOKUP((T$3-$C247+1)/$D247,Profile!$B$2:$C$250,2)*($E247-$G246),0),0)),0),0)</f>
        <v>0</v>
      </c>
      <c r="V247" s="148">
        <f>IF(V$3&gt;=$C247,IF(V$3&lt;=$C247+$D247-1,VLOOKUP((V$3-$C247+1)/$D247,Profile!$B$2:$C$250,2)*($E247-$G246)-(IF(U$3&gt;=$C247,IF(U$3&lt;=$C247+$D247-1,VLOOKUP((U$3-$C247+1)/$D247,Profile!$B$2:$C$250,2)*($E247-$G246),0),0)),0),0)</f>
        <v>0</v>
      </c>
      <c r="W247" s="148">
        <f>IF(W$3&gt;=$C247,IF(W$3&lt;=$C247+$D247-1,VLOOKUP((W$3-$C247+1)/$D247,Profile!$B$2:$C$250,2)*($E247-$G246)-(IF(V$3&gt;=$C247,IF(V$3&lt;=$C247+$D247-1,VLOOKUP((V$3-$C247+1)/$D247,Profile!$B$2:$C$250,2)*($E247-$G246),0),0)),0),0)</f>
        <v>0</v>
      </c>
      <c r="X247" s="148">
        <f>IF(X$3&gt;=$C247,IF(X$3&lt;=$C247+$D247-1,VLOOKUP((X$3-$C247+1)/$D247,Profile!$B$2:$C$250,2)*($E247-$G246)-(IF(W$3&gt;=$C247,IF(W$3&lt;=$C247+$D247-1,VLOOKUP((W$3-$C247+1)/$D247,Profile!$B$2:$C$250,2)*($E247-$G246),0),0)),0),0)</f>
        <v>0</v>
      </c>
      <c r="Y247" s="148">
        <f>IF(Y$3&gt;=$C247,IF(Y$3&lt;=$C247+$D247-1,VLOOKUP((Y$3-$C247+1)/$D247,Profile!$B$2:$C$250,2)*($E247-$G246)-(IF(X$3&gt;=$C247,IF(X$3&lt;=$C247+$D247-1,VLOOKUP((X$3-$C247+1)/$D247,Profile!$B$2:$C$250,2)*($E247-$G246),0),0)),0),0)</f>
        <v>0</v>
      </c>
      <c r="Z247" s="148">
        <f>IF(Z$3&gt;=$C247,IF(Z$3&lt;=$C247+$D247-1,VLOOKUP((Z$3-$C247+1)/$D247,Profile!$B$2:$C$250,2)*($E247-$G246)-(IF(Y$3&gt;=$C247,IF(Y$3&lt;=$C247+$D247-1,VLOOKUP((Y$3-$C247+1)/$D247,Profile!$B$2:$C$250,2)*($E247-$G246),0),0)),0),0)</f>
        <v>0</v>
      </c>
      <c r="AA247" s="148">
        <f>IF(AA$3&gt;=$C247,IF(AA$3&lt;=$C247+$D247-1,VLOOKUP((AA$3-$C247+1)/$D247,Profile!$B$2:$C$250,2)*($E247-$G246)-(IF(Z$3&gt;=$C247,IF(Z$3&lt;=$C247+$D247-1,VLOOKUP((Z$3-$C247+1)/$D247,Profile!$B$2:$C$250,2)*($E247-$G246),0),0)),0),0)</f>
        <v>0</v>
      </c>
      <c r="AB247" s="148">
        <f>IF(AB$3&gt;=$C247,IF(AB$3&lt;=$C247+$D247-1,VLOOKUP((AB$3-$C247+1)/$D247,Profile!$B$2:$C$250,2)*($E247-$G246)-(IF(AA$3&gt;=$C247,IF(AA$3&lt;=$C247+$D247-1,VLOOKUP((AA$3-$C247+1)/$D247,Profile!$B$2:$C$250,2)*($E247-$G246),0),0)),0),0)</f>
        <v>0</v>
      </c>
      <c r="AC247" s="148">
        <f>IF(AC$3&gt;=$C247,IF(AC$3&lt;=$C247+$D247-1,VLOOKUP((AC$3-$C247+1)/$D247,Profile!$B$2:$C$250,2)*($E247-$G246)-(IF(AB$3&gt;=$C247,IF(AB$3&lt;=$C247+$D247-1,VLOOKUP((AB$3-$C247+1)/$D247,Profile!$B$2:$C$250,2)*($E247-$G246),0),0)),0),0)</f>
        <v>0</v>
      </c>
      <c r="AD247" s="148">
        <f>IF(AD$3&gt;=$C247,IF(AD$3&lt;=$C247+$D247-1,VLOOKUP((AD$3-$C247+1)/$D247,Profile!$B$2:$C$250,2)*($E247-$G246)-(IF(AC$3&gt;=$C247,IF(AC$3&lt;=$C247+$D247-1,VLOOKUP((AC$3-$C247+1)/$D247,Profile!$B$2:$C$250,2)*($E247-$G246),0),0)),0),0)</f>
        <v>0</v>
      </c>
      <c r="AE247" s="148">
        <f>IF(AE$3&gt;=$C247,IF(AE$3&lt;=$C247+$D247-1,VLOOKUP((AE$3-$C247+1)/$D247,Profile!$B$2:$C$250,2)*($E247-$G246)-(IF(AD$3&gt;=$C247,IF(AD$3&lt;=$C247+$D247-1,VLOOKUP((AD$3-$C247+1)/$D247,Profile!$B$2:$C$250,2)*($E247-$G246),0),0)),0),0)</f>
        <v>0</v>
      </c>
      <c r="AF247" s="148">
        <f>IF(AF$3&gt;=$C247,IF(AF$3&lt;=$C247+$D247-1,VLOOKUP((AF$3-$C247+1)/$D247,Profile!$B$2:$C$250,2)*($E247-$G246)-(IF(AE$3&gt;=$C247,IF(AE$3&lt;=$C247+$D247-1,VLOOKUP((AE$3-$C247+1)/$D247,Profile!$B$2:$C$250,2)*($E247-$G246),0),0)),0),0)</f>
        <v>0</v>
      </c>
      <c r="AG247" s="148">
        <f>IF(AG$3&gt;=$C247,IF(AG$3&lt;=$C247+$D247-1,VLOOKUP((AG$3-$C247+1)/$D247,Profile!$B$2:$C$250,2)*($E247-$G246)-(IF(AF$3&gt;=$C247,IF(AF$3&lt;=$C247+$D247-1,VLOOKUP((AF$3-$C247+1)/$D247,Profile!$B$2:$C$250,2)*($E247-$G246),0),0)),0),0)</f>
        <v>0</v>
      </c>
      <c r="AH247" s="148">
        <f>IF(AH$3&gt;=$C247,IF(AH$3&lt;=$C247+$D247-1,VLOOKUP((AH$3-$C247+1)/$D247,Profile!$B$2:$C$250,2)*($E247-$G246)-(IF(AG$3&gt;=$C247,IF(AG$3&lt;=$C247+$D247-1,VLOOKUP((AG$3-$C247+1)/$D247,Profile!$B$2:$C$250,2)*($E247-$G246),0),0)),0),0)</f>
        <v>0</v>
      </c>
      <c r="AI247" s="148">
        <f>IF(AI$3&gt;=$C247,IF(AI$3&lt;=$C247+$D247-1,VLOOKUP((AI$3-$C247+1)/$D247,Profile!$B$2:$C$250,2)*($E247-$G246)-(IF(AH$3&gt;=$C247,IF(AH$3&lt;=$C247+$D247-1,VLOOKUP((AH$3-$C247+1)/$D247,Profile!$B$2:$C$250,2)*($E247-$G246),0),0)),0),0)</f>
        <v>0</v>
      </c>
      <c r="AJ247" s="148">
        <f>IF(AJ$3&gt;=$C247,IF(AJ$3&lt;=$C247+$D247-1,VLOOKUP((AJ$3-$C247+1)/$D247,Profile!$B$2:$C$250,2)*($E247-$G246)-(IF(AI$3&gt;=$C247,IF(AI$3&lt;=$C247+$D247-1,VLOOKUP((AI$3-$C247+1)/$D247,Profile!$B$2:$C$250,2)*($E247-$G246),0),0)),0),0)</f>
        <v>0</v>
      </c>
      <c r="AK247" s="148">
        <f>IF(AK$3&gt;=$C247,IF(AK$3&lt;=$C247+$D247-1,VLOOKUP((AK$3-$C247+1)/$D247,Profile!$B$2:$C$250,2)*($E247-$G246)-(IF(AJ$3&gt;=$C247,IF(AJ$3&lt;=$C247+$D247-1,VLOOKUP((AJ$3-$C247+1)/$D247,Profile!$B$2:$C$250,2)*($E247-$G246),0),0)),0),0)</f>
        <v>0</v>
      </c>
      <c r="AL247" s="148">
        <f>IF(AL$3&gt;=$C247,IF(AL$3&lt;=$C247+$D247-1,VLOOKUP((AL$3-$C247+1)/$D247,Profile!$B$2:$C$250,2)*($E247-$G246)-(IF(AK$3&gt;=$C247,IF(AK$3&lt;=$C247+$D247-1,VLOOKUP((AK$3-$C247+1)/$D247,Profile!$B$2:$C$250,2)*($E247-$G246),0),0)),0),0)</f>
        <v>0</v>
      </c>
      <c r="AM247" s="148">
        <f>IF(AM$3&gt;=$C247,IF(AM$3&lt;=$C247+$D247-1,VLOOKUP((AM$3-$C247+1)/$D247,Profile!$B$2:$C$250,2)*($E247-$G246)-(IF(AL$3&gt;=$C247,IF(AL$3&lt;=$C247+$D247-1,VLOOKUP((AL$3-$C247+1)/$D247,Profile!$B$2:$C$250,2)*($E247-$G246),0),0)),0),0)</f>
        <v>0</v>
      </c>
      <c r="AN247" s="148">
        <f>IF(AN$3&gt;=$C247,IF(AN$3&lt;=$C247+$D247-1,VLOOKUP((AN$3-$C247+1)/$D247,Profile!$B$2:$C$250,2)*($E247-$G246)-(IF(AM$3&gt;=$C247,IF(AM$3&lt;=$C247+$D247-1,VLOOKUP((AM$3-$C247+1)/$D247,Profile!$B$2:$C$250,2)*($E247-$G246),0),0)),0),0)</f>
        <v>0</v>
      </c>
      <c r="AO247" s="148">
        <f>IF(AO$3&gt;=$C247,IF(AO$3&lt;=$C247+$D247-1,VLOOKUP((AO$3-$C247+1)/$D247,Profile!$B$2:$C$250,2)*($E247-$G246)-(IF(AN$3&gt;=$C247,IF(AN$3&lt;=$C247+$D247-1,VLOOKUP((AN$3-$C247+1)/$D247,Profile!$B$2:$C$250,2)*($E247-$G246),0),0)),0),0)</f>
        <v>0</v>
      </c>
      <c r="AP247" s="148">
        <f>IF(AP$3&gt;=$C247,IF(AP$3&lt;=$C247+$D247-1,VLOOKUP((AP$3-$C247+1)/$D247,Profile!$B$2:$C$250,2)*($E247-$G246)-(IF(AO$3&gt;=$C247,IF(AO$3&lt;=$C247+$D247-1,VLOOKUP((AO$3-$C247+1)/$D247,Profile!$B$2:$C$250,2)*($E247-$G246),0),0)),0),0)</f>
        <v>0</v>
      </c>
      <c r="AQ247" s="148">
        <f>IF(AQ$3&gt;=$C247,IF(AQ$3&lt;=$C247+$D247-1,VLOOKUP((AQ$3-$C247+1)/$D247,Profile!$B$2:$C$250,2)*($E247-$G246)-(IF(AP$3&gt;=$C247,IF(AP$3&lt;=$C247+$D247-1,VLOOKUP((AP$3-$C247+1)/$D247,Profile!$B$2:$C$250,2)*($E247-$G246),0),0)),0),0)</f>
        <v>0</v>
      </c>
      <c r="AR247" s="148">
        <f>IF(AR$3&gt;=$C247,IF(AR$3&lt;=$C247+$D247-1,VLOOKUP((AR$3-$C247+1)/$D247,Profile!$B$2:$C$250,2)*($E247-$G246)-(IF(AQ$3&gt;=$C247,IF(AQ$3&lt;=$C247+$D247-1,VLOOKUP((AQ$3-$C247+1)/$D247,Profile!$B$2:$C$250,2)*($E247-$G246),0),0)),0),0)</f>
        <v>0</v>
      </c>
      <c r="AS247" s="148">
        <f>IF(AS$3&gt;=$C247,IF(AS$3&lt;=$C247+$D247-1,VLOOKUP((AS$3-$C247+1)/$D247,Profile!$B$2:$C$250,2)*($E247-$G246)-(IF(AR$3&gt;=$C247,IF(AR$3&lt;=$C247+$D247-1,VLOOKUP((AR$3-$C247+1)/$D247,Profile!$B$2:$C$250,2)*($E247-$G246),0),0)),0),0)</f>
        <v>0</v>
      </c>
      <c r="AT247" s="148">
        <f>IF(AT$3&gt;=$C247,IF(AT$3&lt;=$C247+$D247-1,VLOOKUP((AT$3-$C247+1)/$D247,Profile!$B$2:$C$250,2)*($E247-$G246)-(IF(AS$3&gt;=$C247,IF(AS$3&lt;=$C247+$D247-1,VLOOKUP((AS$3-$C247+1)/$D247,Profile!$B$2:$C$250,2)*($E247-$G246),0),0)),0),0)</f>
        <v>0</v>
      </c>
      <c r="AU247" s="148">
        <f>IF(AU$3&gt;=$C247,IF(AU$3&lt;=$C247+$D247-1,VLOOKUP((AU$3-$C247+1)/$D247,Profile!$B$2:$C$250,2)*($E247-$G246)-(IF(AT$3&gt;=$C247,IF(AT$3&lt;=$C247+$D247-1,VLOOKUP((AT$3-$C247+1)/$D247,Profile!$B$2:$C$250,2)*($E247-$G246),0),0)),0),0)</f>
        <v>0</v>
      </c>
      <c r="AV247" s="148">
        <f>IF(AV$3&gt;=$C247,IF(AV$3&lt;=$C247+$D247-1,VLOOKUP((AV$3-$C247+1)/$D247,Profile!$B$2:$C$250,2)*($E247-$G246)-(IF(AU$3&gt;=$C247,IF(AU$3&lt;=$C247+$D247-1,VLOOKUP((AU$3-$C247+1)/$D247,Profile!$B$2:$C$250,2)*($E247-$G246),0),0)),0),0)</f>
        <v>0</v>
      </c>
      <c r="AW247" s="148">
        <f>IF(AW$3&gt;=$C247,IF(AW$3&lt;=$C247+$D247-1,VLOOKUP((AW$3-$C247+1)/$D247,Profile!$B$2:$C$250,2)*($E247-$G246)-(IF(AV$3&gt;=$C247,IF(AV$3&lt;=$C247+$D247-1,VLOOKUP((AV$3-$C247+1)/$D247,Profile!$B$2:$C$250,2)*($E247-$G246),0),0)),0),0)</f>
        <v>0</v>
      </c>
      <c r="AX247" s="148">
        <f>IF(AX$3&gt;=$C247,IF(AX$3&lt;=$C247+$D247-1,VLOOKUP((AX$3-$C247+1)/$D247,Profile!$B$2:$C$250,2)*($E247-$G246)-(IF(AW$3&gt;=$C247,IF(AW$3&lt;=$C247+$D247-1,VLOOKUP((AW$3-$C247+1)/$D247,Profile!$B$2:$C$250,2)*($E247-$G246),0),0)),0),0)</f>
        <v>0</v>
      </c>
      <c r="AY247" s="148">
        <f>IF(AY$3&gt;=$C247,IF(AY$3&lt;=$C247+$D247-1,VLOOKUP((AY$3-$C247+1)/$D247,Profile!$B$2:$C$250,2)*($E247-$G246)-(IF(AX$3&gt;=$C247,IF(AX$3&lt;=$C247+$D247-1,VLOOKUP((AX$3-$C247+1)/$D247,Profile!$B$2:$C$250,2)*($E247-$G246),0),0)),0),0)</f>
        <v>0</v>
      </c>
      <c r="AZ247" s="148">
        <f>IF(AZ$3&gt;=$C247,IF(AZ$3&lt;=$C247+$D247-1,VLOOKUP((AZ$3-$C247+1)/$D247,Profile!$B$2:$C$250,2)*($E247-$G246)-(IF(AY$3&gt;=$C247,IF(AY$3&lt;=$C247+$D247-1,VLOOKUP((AY$3-$C247+1)/$D247,Profile!$B$2:$C$250,2)*($E247-$G246),0),0)),0),0)</f>
        <v>0</v>
      </c>
      <c r="BA247" s="148">
        <f>IF(BA$3&gt;=$C247,IF(BA$3&lt;=$C247+$D247-1,VLOOKUP((BA$3-$C247+1)/$D247,Profile!$B$2:$C$250,2)*($E247-$G246)-(IF(AZ$3&gt;=$C247,IF(AZ$3&lt;=$C247+$D247-1,VLOOKUP((AZ$3-$C247+1)/$D247,Profile!$B$2:$C$250,2)*($E247-$G246),0),0)),0),0)</f>
        <v>0</v>
      </c>
      <c r="BB247" s="148">
        <f>IF(BB$3&gt;=$C247,IF(BB$3&lt;=$C247+$D247-1,VLOOKUP((BB$3-$C247+1)/$D247,Profile!$B$2:$C$250,2)*($E247-$G246)-(IF(BA$3&gt;=$C247,IF(BA$3&lt;=$C247+$D247-1,VLOOKUP((BA$3-$C247+1)/$D247,Profile!$B$2:$C$250,2)*($E247-$G246),0),0)),0),0)</f>
        <v>0</v>
      </c>
      <c r="BC247" s="148">
        <f>IF(BC$3&gt;=$C247,IF(BC$3&lt;=$C247+$D247-1,VLOOKUP((BC$3-$C247+1)/$D247,Profile!$B$2:$C$250,2)*($E247-$G246)-(IF(BB$3&gt;=$C247,IF(BB$3&lt;=$C247+$D247-1,VLOOKUP((BB$3-$C247+1)/$D247,Profile!$B$2:$C$250,2)*($E247-$G246),0),0)),0),0)</f>
        <v>0</v>
      </c>
      <c r="BD247" s="148">
        <f>IF(BD$3&gt;=$C247,IF(BD$3&lt;=$C247+$D247-1,VLOOKUP((BD$3-$C247+1)/$D247,Profile!$B$2:$C$250,2)*($E247-$G246)-(IF(BC$3&gt;=$C247,IF(BC$3&lt;=$C247+$D247-1,VLOOKUP((BC$3-$C247+1)/$D247,Profile!$B$2:$C$250,2)*($E247-$G246),0),0)),0),0)</f>
        <v>0</v>
      </c>
      <c r="BE247" s="148">
        <f>IF(BE$3&gt;=$C247,IF(BE$3&lt;=$C247+$D247-1,VLOOKUP((BE$3-$C247+1)/$D247,Profile!$B$2:$C$250,2)*($E247-$G246)-(IF(BD$3&gt;=$C247,IF(BD$3&lt;=$C247+$D247-1,VLOOKUP((BD$3-$C247+1)/$D247,Profile!$B$2:$C$250,2)*($E247-$G246),0),0)),0),0)</f>
        <v>0</v>
      </c>
      <c r="BF247" s="148">
        <f>IF(BF$3&gt;=$C247,IF(BF$3&lt;=$C247+$D247-1,VLOOKUP((BF$3-$C247+1)/$D247,Profile!$B$2:$C$250,2)*($E247-$G246)-(IF(BE$3&gt;=$C247,IF(BE$3&lt;=$C247+$D247-1,VLOOKUP((BE$3-$C247+1)/$D247,Profile!$B$2:$C$250,2)*($E247-$G246),0),0)),0),0)</f>
        <v>0</v>
      </c>
      <c r="BG247" s="148">
        <f>IF(BG$3&gt;=$C247,IF(BG$3&lt;=$C247+$D247-1,VLOOKUP((BG$3-$C247+1)/$D247,Profile!$B$2:$C$250,2)*($E247-$G246)-(IF(BF$3&gt;=$C247,IF(BF$3&lt;=$C247+$D247-1,VLOOKUP((BF$3-$C247+1)/$D247,Profile!$B$2:$C$250,2)*($E247-$G246),0),0)),0),0)</f>
        <v>0</v>
      </c>
      <c r="BH247" s="148">
        <f>IF(BH$3&gt;=$C247,IF(BH$3&lt;=$C247+$D247-1,VLOOKUP((BH$3-$C247+1)/$D247,Profile!$B$2:$C$250,2)*($E247-$G246)-(IF(BG$3&gt;=$C247,IF(BG$3&lt;=$C247+$D247-1,VLOOKUP((BG$3-$C247+1)/$D247,Profile!$B$2:$C$250,2)*($E247-$G246),0),0)),0),0)</f>
        <v>0</v>
      </c>
      <c r="BI247" s="148">
        <f>IF(BI$3&gt;=$C247,IF(BI$3&lt;=$C247+$D247-1,VLOOKUP((BI$3-$C247+1)/$D247,Profile!$B$2:$C$250,2)*($E247-$G246)-(IF(BH$3&gt;=$C247,IF(BH$3&lt;=$C247+$D247-1,VLOOKUP((BH$3-$C247+1)/$D247,Profile!$B$2:$C$250,2)*($E247-$G246),0),0)),0),0)</f>
        <v>0</v>
      </c>
      <c r="BJ247" s="148">
        <f>IF(BJ$3&gt;=$C247,IF(BJ$3&lt;=$C247+$D247-1,VLOOKUP((BJ$3-$C247+1)/$D247,Profile!$B$2:$C$250,2)*($E247-$G246)-(IF(BI$3&gt;=$C247,IF(BI$3&lt;=$C247+$D247-1,VLOOKUP((BI$3-$C247+1)/$D247,Profile!$B$2:$C$250,2)*($E247-$G246),0),0)),0),0)</f>
        <v>0</v>
      </c>
      <c r="BK247" s="148">
        <f>IF(BK$3&gt;=$C247,IF(BK$3&lt;=$C247+$D247-1,VLOOKUP((BK$3-$C247+1)/$D247,Profile!$B$2:$C$250,2)*($E247-$G246)-(IF(BJ$3&gt;=$C247,IF(BJ$3&lt;=$C247+$D247-1,VLOOKUP((BJ$3-$C247+1)/$D247,Profile!$B$2:$C$250,2)*($E247-$G246),0),0)),0),0)</f>
        <v>0</v>
      </c>
      <c r="BL247" s="148">
        <f>IF(BL$3&gt;=$C247,IF(BL$3&lt;=$C247+$D247-1,VLOOKUP((BL$3-$C247+1)/$D247,Profile!$B$2:$C$250,2)*($E247-$G246)-(IF(BK$3&gt;=$C247,IF(BK$3&lt;=$C247+$D247-1,VLOOKUP((BK$3-$C247+1)/$D247,Profile!$B$2:$C$250,2)*($E247-$G246),0),0)),0),0)</f>
        <v>0</v>
      </c>
      <c r="BM247" s="148">
        <f>IF(BM$3&gt;=$C247,IF(BM$3&lt;=$C247+$D247-1,VLOOKUP((BM$3-$C247+1)/$D247,Profile!$B$2:$C$250,2)*($E247-$G246)-(IF(BL$3&gt;=$C247,IF(BL$3&lt;=$C247+$D247-1,VLOOKUP((BL$3-$C247+1)/$D247,Profile!$B$2:$C$250,2)*($E247-$G246),0),0)),0),0)</f>
        <v>0</v>
      </c>
      <c r="BN247" s="148">
        <f>IF(BN$3&gt;=$C247,IF(BN$3&lt;=$C247+$D247-1,VLOOKUP((BN$3-$C247+1)/$D247,Profile!$B$2:$C$250,2)*($E247-$G246)-(IF(BM$3&gt;=$C247,IF(BM$3&lt;=$C247+$D247-1,VLOOKUP((BM$3-$C247+1)/$D247,Profile!$B$2:$C$250,2)*($E247-$G246),0),0)),0),0)</f>
        <v>0</v>
      </c>
      <c r="BO247" s="148">
        <f>IF(BO$3&gt;=$C247,IF(BO$3&lt;=$C247+$D247-1,VLOOKUP((BO$3-$C247+1)/$D247,Profile!$B$2:$C$250,2)*($E247-$G246)-(IF(BN$3&gt;=$C247,IF(BN$3&lt;=$C247+$D247-1,VLOOKUP((BN$3-$C247+1)/$D247,Profile!$B$2:$C$250,2)*($E247-$G246),0),0)),0),0)</f>
        <v>0</v>
      </c>
      <c r="BP247" s="148">
        <f>IF(BP$3&gt;=$C247,IF(BP$3&lt;=$C247+$D247-1,VLOOKUP((BP$3-$C247+1)/$D247,Profile!$B$2:$C$250,2)*($E247-$G246)-(IF(BO$3&gt;=$C247,IF(BO$3&lt;=$C247+$D247-1,VLOOKUP((BO$3-$C247+1)/$D247,Profile!$B$2:$C$250,2)*($E247-$G246),0),0)),0),0)</f>
        <v>0</v>
      </c>
      <c r="BQ247" s="148">
        <f>IF(BQ$3&gt;=$C247,IF(BQ$3&lt;=$C247+$D247-1,VLOOKUP((BQ$3-$C247+1)/$D247,Profile!$B$2:$C$250,2)*($E247-$G246)-(IF(BP$3&gt;=$C247,IF(BP$3&lt;=$C247+$D247-1,VLOOKUP((BP$3-$C247+1)/$D247,Profile!$B$2:$C$250,2)*($E247-$G246),0),0)),0),0)</f>
        <v>0</v>
      </c>
      <c r="BR247" s="148">
        <f>IF(BR$3&gt;=$C247,IF(BR$3&lt;=$C247+$D247-1,VLOOKUP((BR$3-$C247+1)/$D247,Profile!$B$2:$C$250,2)*($E247-$G246)-(IF(BQ$3&gt;=$C247,IF(BQ$3&lt;=$C247+$D247-1,VLOOKUP((BQ$3-$C247+1)/$D247,Profile!$B$2:$C$250,2)*($E247-$G246),0),0)),0),0)</f>
        <v>0</v>
      </c>
      <c r="BS247" s="148">
        <f>IF(BS$3&gt;=$C247,IF(BS$3&lt;=$C247+$D247-1,VLOOKUP((BS$3-$C247+1)/$D247,Profile!$B$2:$C$250,2)*($E247-$G246)-(IF(BR$3&gt;=$C247,IF(BR$3&lt;=$C247+$D247-1,VLOOKUP((BR$3-$C247+1)/$D247,Profile!$B$2:$C$250,2)*($E247-$G246),0),0)),0),0)</f>
        <v>0</v>
      </c>
      <c r="BT247" s="148">
        <f>IF(BT$3&gt;=$C247,IF(BT$3&lt;=$C247+$D247-1,VLOOKUP((BT$3-$C247+1)/$D247,Profile!$B$2:$C$250,2)*($E247-$G246)-(IF(BS$3&gt;=$C247,IF(BS$3&lt;=$C247+$D247-1,VLOOKUP((BS$3-$C247+1)/$D247,Profile!$B$2:$C$250,2)*($E247-$G246),0),0)),0),0)</f>
        <v>0</v>
      </c>
    </row>
    <row r="248" spans="1:72" ht="10.15" customHeight="1">
      <c r="A248" s="131"/>
      <c r="B248" s="154"/>
      <c r="C248" s="131"/>
      <c r="D248" s="153"/>
      <c r="E248" s="149"/>
      <c r="F248" s="142" t="s">
        <v>31</v>
      </c>
      <c r="G248" s="148">
        <f>SUM(H248:GA248)</f>
        <v>0</v>
      </c>
      <c r="H248" s="148">
        <f t="shared" ref="H248:AM248" si="194">+H246+H247</f>
        <v>0</v>
      </c>
      <c r="I248" s="148">
        <f t="shared" si="194"/>
        <v>0</v>
      </c>
      <c r="J248" s="148">
        <f t="shared" si="194"/>
        <v>0</v>
      </c>
      <c r="K248" s="148">
        <f t="shared" si="194"/>
        <v>0</v>
      </c>
      <c r="L248" s="148">
        <f t="shared" si="194"/>
        <v>0</v>
      </c>
      <c r="M248" s="148">
        <f t="shared" si="194"/>
        <v>0</v>
      </c>
      <c r="N248" s="148">
        <f t="shared" si="194"/>
        <v>0</v>
      </c>
      <c r="O248" s="148">
        <f t="shared" si="194"/>
        <v>0</v>
      </c>
      <c r="P248" s="148">
        <f t="shared" si="194"/>
        <v>0</v>
      </c>
      <c r="Q248" s="148">
        <f t="shared" si="194"/>
        <v>0</v>
      </c>
      <c r="R248" s="148">
        <f t="shared" si="194"/>
        <v>0</v>
      </c>
      <c r="S248" s="148">
        <f t="shared" si="194"/>
        <v>0</v>
      </c>
      <c r="T248" s="148">
        <f t="shared" si="194"/>
        <v>0</v>
      </c>
      <c r="U248" s="148">
        <f t="shared" si="194"/>
        <v>0</v>
      </c>
      <c r="V248" s="148">
        <f t="shared" si="194"/>
        <v>0</v>
      </c>
      <c r="W248" s="148">
        <f t="shared" si="194"/>
        <v>0</v>
      </c>
      <c r="X248" s="148">
        <f t="shared" si="194"/>
        <v>0</v>
      </c>
      <c r="Y248" s="148">
        <f t="shared" si="194"/>
        <v>0</v>
      </c>
      <c r="Z248" s="148">
        <f t="shared" si="194"/>
        <v>0</v>
      </c>
      <c r="AA248" s="148">
        <f t="shared" si="194"/>
        <v>0</v>
      </c>
      <c r="AB248" s="148">
        <f t="shared" si="194"/>
        <v>0</v>
      </c>
      <c r="AC248" s="148">
        <f t="shared" si="194"/>
        <v>0</v>
      </c>
      <c r="AD248" s="148">
        <f t="shared" si="194"/>
        <v>0</v>
      </c>
      <c r="AE248" s="148">
        <f t="shared" si="194"/>
        <v>0</v>
      </c>
      <c r="AF248" s="148">
        <f t="shared" si="194"/>
        <v>0</v>
      </c>
      <c r="AG248" s="148">
        <f t="shared" si="194"/>
        <v>0</v>
      </c>
      <c r="AH248" s="148">
        <f t="shared" si="194"/>
        <v>0</v>
      </c>
      <c r="AI248" s="148">
        <f t="shared" si="194"/>
        <v>0</v>
      </c>
      <c r="AJ248" s="148">
        <f t="shared" si="194"/>
        <v>0</v>
      </c>
      <c r="AK248" s="148">
        <f t="shared" si="194"/>
        <v>0</v>
      </c>
      <c r="AL248" s="148">
        <f t="shared" si="194"/>
        <v>0</v>
      </c>
      <c r="AM248" s="148">
        <f t="shared" si="194"/>
        <v>0</v>
      </c>
      <c r="AN248" s="148">
        <f t="shared" ref="AN248:BS248" si="195">+AN246+AN247</f>
        <v>0</v>
      </c>
      <c r="AO248" s="148">
        <f t="shared" si="195"/>
        <v>0</v>
      </c>
      <c r="AP248" s="148">
        <f t="shared" si="195"/>
        <v>0</v>
      </c>
      <c r="AQ248" s="148">
        <f t="shared" si="195"/>
        <v>0</v>
      </c>
      <c r="AR248" s="148">
        <f t="shared" si="195"/>
        <v>0</v>
      </c>
      <c r="AS248" s="148">
        <f t="shared" si="195"/>
        <v>0</v>
      </c>
      <c r="AT248" s="148">
        <f t="shared" si="195"/>
        <v>0</v>
      </c>
      <c r="AU248" s="148">
        <f t="shared" si="195"/>
        <v>0</v>
      </c>
      <c r="AV248" s="148">
        <f t="shared" si="195"/>
        <v>0</v>
      </c>
      <c r="AW248" s="148">
        <f t="shared" si="195"/>
        <v>0</v>
      </c>
      <c r="AX248" s="148">
        <f t="shared" si="195"/>
        <v>0</v>
      </c>
      <c r="AY248" s="148">
        <f t="shared" si="195"/>
        <v>0</v>
      </c>
      <c r="AZ248" s="148">
        <f t="shared" si="195"/>
        <v>0</v>
      </c>
      <c r="BA248" s="148">
        <f t="shared" si="195"/>
        <v>0</v>
      </c>
      <c r="BB248" s="148">
        <f t="shared" si="195"/>
        <v>0</v>
      </c>
      <c r="BC248" s="148">
        <f t="shared" si="195"/>
        <v>0</v>
      </c>
      <c r="BD248" s="148">
        <f t="shared" si="195"/>
        <v>0</v>
      </c>
      <c r="BE248" s="148">
        <f t="shared" si="195"/>
        <v>0</v>
      </c>
      <c r="BF248" s="148">
        <f t="shared" si="195"/>
        <v>0</v>
      </c>
      <c r="BG248" s="148">
        <f t="shared" si="195"/>
        <v>0</v>
      </c>
      <c r="BH248" s="148">
        <f t="shared" si="195"/>
        <v>0</v>
      </c>
      <c r="BI248" s="148">
        <f t="shared" si="195"/>
        <v>0</v>
      </c>
      <c r="BJ248" s="148">
        <f t="shared" si="195"/>
        <v>0</v>
      </c>
      <c r="BK248" s="148">
        <f t="shared" si="195"/>
        <v>0</v>
      </c>
      <c r="BL248" s="148">
        <f t="shared" si="195"/>
        <v>0</v>
      </c>
      <c r="BM248" s="148">
        <f t="shared" si="195"/>
        <v>0</v>
      </c>
      <c r="BN248" s="148">
        <f t="shared" si="195"/>
        <v>0</v>
      </c>
      <c r="BO248" s="148">
        <f t="shared" si="195"/>
        <v>0</v>
      </c>
      <c r="BP248" s="148">
        <f t="shared" si="195"/>
        <v>0</v>
      </c>
      <c r="BQ248" s="148">
        <f t="shared" si="195"/>
        <v>0</v>
      </c>
      <c r="BR248" s="148">
        <f t="shared" si="195"/>
        <v>0</v>
      </c>
      <c r="BS248" s="148">
        <f t="shared" si="195"/>
        <v>0</v>
      </c>
      <c r="BT248" s="148">
        <f>+BT246+BT247</f>
        <v>0</v>
      </c>
    </row>
    <row r="249" spans="1:72" ht="10.15" customHeight="1">
      <c r="A249" s="131"/>
      <c r="B249" s="154"/>
      <c r="C249" s="131"/>
      <c r="D249" s="149"/>
      <c r="F249" s="142" t="s">
        <v>36</v>
      </c>
      <c r="G249" s="148"/>
      <c r="H249" s="148">
        <f>+H248</f>
        <v>0</v>
      </c>
      <c r="I249" s="148">
        <f t="shared" ref="I249:AN249" si="196">+I248+H249</f>
        <v>0</v>
      </c>
      <c r="J249" s="148">
        <f t="shared" si="196"/>
        <v>0</v>
      </c>
      <c r="K249" s="148">
        <f t="shared" si="196"/>
        <v>0</v>
      </c>
      <c r="L249" s="148">
        <f t="shared" si="196"/>
        <v>0</v>
      </c>
      <c r="M249" s="148">
        <f t="shared" si="196"/>
        <v>0</v>
      </c>
      <c r="N249" s="148">
        <f t="shared" si="196"/>
        <v>0</v>
      </c>
      <c r="O249" s="148">
        <f t="shared" si="196"/>
        <v>0</v>
      </c>
      <c r="P249" s="148">
        <f t="shared" si="196"/>
        <v>0</v>
      </c>
      <c r="Q249" s="148">
        <f t="shared" si="196"/>
        <v>0</v>
      </c>
      <c r="R249" s="148">
        <f t="shared" si="196"/>
        <v>0</v>
      </c>
      <c r="S249" s="148">
        <f t="shared" si="196"/>
        <v>0</v>
      </c>
      <c r="T249" s="148">
        <f t="shared" si="196"/>
        <v>0</v>
      </c>
      <c r="U249" s="148">
        <f t="shared" si="196"/>
        <v>0</v>
      </c>
      <c r="V249" s="148">
        <f t="shared" si="196"/>
        <v>0</v>
      </c>
      <c r="W249" s="148">
        <f t="shared" si="196"/>
        <v>0</v>
      </c>
      <c r="X249" s="148">
        <f t="shared" si="196"/>
        <v>0</v>
      </c>
      <c r="Y249" s="148">
        <f t="shared" si="196"/>
        <v>0</v>
      </c>
      <c r="Z249" s="148">
        <f t="shared" si="196"/>
        <v>0</v>
      </c>
      <c r="AA249" s="148">
        <f t="shared" si="196"/>
        <v>0</v>
      </c>
      <c r="AB249" s="148">
        <f t="shared" si="196"/>
        <v>0</v>
      </c>
      <c r="AC249" s="148">
        <f t="shared" si="196"/>
        <v>0</v>
      </c>
      <c r="AD249" s="148">
        <f t="shared" si="196"/>
        <v>0</v>
      </c>
      <c r="AE249" s="148">
        <f t="shared" si="196"/>
        <v>0</v>
      </c>
      <c r="AF249" s="148">
        <f t="shared" si="196"/>
        <v>0</v>
      </c>
      <c r="AG249" s="148">
        <f t="shared" si="196"/>
        <v>0</v>
      </c>
      <c r="AH249" s="148">
        <f t="shared" si="196"/>
        <v>0</v>
      </c>
      <c r="AI249" s="148">
        <f t="shared" si="196"/>
        <v>0</v>
      </c>
      <c r="AJ249" s="148">
        <f t="shared" si="196"/>
        <v>0</v>
      </c>
      <c r="AK249" s="148">
        <f t="shared" si="196"/>
        <v>0</v>
      </c>
      <c r="AL249" s="148">
        <f t="shared" si="196"/>
        <v>0</v>
      </c>
      <c r="AM249" s="148">
        <f t="shared" si="196"/>
        <v>0</v>
      </c>
      <c r="AN249" s="148">
        <f t="shared" si="196"/>
        <v>0</v>
      </c>
      <c r="AO249" s="148">
        <f t="shared" ref="AO249:BT249" si="197">+AO248+AN249</f>
        <v>0</v>
      </c>
      <c r="AP249" s="148">
        <f t="shared" si="197"/>
        <v>0</v>
      </c>
      <c r="AQ249" s="148">
        <f t="shared" si="197"/>
        <v>0</v>
      </c>
      <c r="AR249" s="148">
        <f t="shared" si="197"/>
        <v>0</v>
      </c>
      <c r="AS249" s="148">
        <f t="shared" si="197"/>
        <v>0</v>
      </c>
      <c r="AT249" s="148">
        <f t="shared" si="197"/>
        <v>0</v>
      </c>
      <c r="AU249" s="148">
        <f t="shared" si="197"/>
        <v>0</v>
      </c>
      <c r="AV249" s="148">
        <f t="shared" si="197"/>
        <v>0</v>
      </c>
      <c r="AW249" s="148">
        <f t="shared" si="197"/>
        <v>0</v>
      </c>
      <c r="AX249" s="148">
        <f t="shared" si="197"/>
        <v>0</v>
      </c>
      <c r="AY249" s="148">
        <f t="shared" si="197"/>
        <v>0</v>
      </c>
      <c r="AZ249" s="148">
        <f t="shared" si="197"/>
        <v>0</v>
      </c>
      <c r="BA249" s="148">
        <f t="shared" si="197"/>
        <v>0</v>
      </c>
      <c r="BB249" s="148">
        <f t="shared" si="197"/>
        <v>0</v>
      </c>
      <c r="BC249" s="148">
        <f t="shared" si="197"/>
        <v>0</v>
      </c>
      <c r="BD249" s="148">
        <f t="shared" si="197"/>
        <v>0</v>
      </c>
      <c r="BE249" s="148">
        <f t="shared" si="197"/>
        <v>0</v>
      </c>
      <c r="BF249" s="148">
        <f t="shared" si="197"/>
        <v>0</v>
      </c>
      <c r="BG249" s="148">
        <f t="shared" si="197"/>
        <v>0</v>
      </c>
      <c r="BH249" s="148">
        <f t="shared" si="197"/>
        <v>0</v>
      </c>
      <c r="BI249" s="148">
        <f t="shared" si="197"/>
        <v>0</v>
      </c>
      <c r="BJ249" s="148">
        <f t="shared" si="197"/>
        <v>0</v>
      </c>
      <c r="BK249" s="148">
        <f t="shared" si="197"/>
        <v>0</v>
      </c>
      <c r="BL249" s="148">
        <f t="shared" si="197"/>
        <v>0</v>
      </c>
      <c r="BM249" s="148">
        <f t="shared" si="197"/>
        <v>0</v>
      </c>
      <c r="BN249" s="148">
        <f t="shared" si="197"/>
        <v>0</v>
      </c>
      <c r="BO249" s="148">
        <f t="shared" si="197"/>
        <v>0</v>
      </c>
      <c r="BP249" s="148">
        <f t="shared" si="197"/>
        <v>0</v>
      </c>
      <c r="BQ249" s="148">
        <f t="shared" si="197"/>
        <v>0</v>
      </c>
      <c r="BR249" s="148">
        <f t="shared" si="197"/>
        <v>0</v>
      </c>
      <c r="BS249" s="148">
        <f t="shared" si="197"/>
        <v>0</v>
      </c>
      <c r="BT249" s="148">
        <f t="shared" si="197"/>
        <v>0</v>
      </c>
    </row>
    <row r="250" spans="1:72" ht="1.9" customHeight="1">
      <c r="A250" s="131"/>
      <c r="C250" s="131"/>
      <c r="E250" s="149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</row>
    <row r="251" spans="1:72" ht="10.15" customHeight="1">
      <c r="A251" s="131">
        <v>50</v>
      </c>
      <c r="B251" s="155" t="s">
        <v>84</v>
      </c>
      <c r="C251" s="131"/>
      <c r="E251" s="149"/>
      <c r="F251" s="156" t="s">
        <v>34</v>
      </c>
      <c r="G251" s="148">
        <f>SUM(H251:GA251)</f>
        <v>0</v>
      </c>
      <c r="H251" s="157"/>
      <c r="I251" s="157"/>
      <c r="J251" s="157"/>
      <c r="K251" s="157"/>
      <c r="L251" s="157">
        <v>0</v>
      </c>
      <c r="M251" s="157"/>
      <c r="N251" s="157">
        <v>0</v>
      </c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>
        <v>0</v>
      </c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  <c r="AY251" s="157"/>
      <c r="AZ251" s="157"/>
      <c r="BA251" s="157"/>
      <c r="BB251" s="157"/>
      <c r="BC251" s="157"/>
      <c r="BD251" s="157"/>
      <c r="BE251" s="157"/>
      <c r="BF251" s="157"/>
      <c r="BG251" s="157"/>
      <c r="BH251" s="157"/>
      <c r="BI251" s="157"/>
      <c r="BJ251" s="157"/>
      <c r="BK251" s="157"/>
      <c r="BL251" s="157"/>
      <c r="BM251" s="157"/>
      <c r="BN251" s="157"/>
      <c r="BO251" s="157"/>
      <c r="BP251" s="157"/>
      <c r="BQ251" s="157"/>
      <c r="BR251" s="157"/>
      <c r="BS251" s="157"/>
      <c r="BT251" s="157"/>
    </row>
    <row r="252" spans="1:72" ht="10.15" customHeight="1">
      <c r="A252" s="131"/>
      <c r="B252" s="154"/>
      <c r="C252" s="150"/>
      <c r="D252" s="151"/>
      <c r="E252" s="152"/>
      <c r="F252" s="142" t="s">
        <v>35</v>
      </c>
      <c r="G252" s="148">
        <f>SUM(H252:GA252)</f>
        <v>0</v>
      </c>
      <c r="H252" s="148">
        <f>IF(H$3&gt;=$C252,IF(H$3&lt;=$C252+$D252-1,VLOOKUP((H$3-$C252+1)/$D252,Profile!$B$2:$C$250,2)*($E252-$G251)-(IF(G$3&gt;=$C252,IF(G$3&lt;=$C252+$D252-1,VLOOKUP((G$3-$C252+1)/$D252,Profile!$B$2:$C$250,2)*($E252-$G251),0),0)),0),0)</f>
        <v>0</v>
      </c>
      <c r="I252" s="148">
        <f>IF(I$3&gt;=$C252,IF(I$3&lt;=$C252+$D252-1,VLOOKUP((I$3-$C252+1)/$D252,Profile!$B$2:$C$250,2)*($E252-$G251)-(IF(H$3&gt;=$C252,IF(H$3&lt;=$C252+$D252-1,VLOOKUP((H$3-$C252+1)/$D252,Profile!$B$2:$C$250,2)*($E252-$G251),0),0)),0),0)</f>
        <v>0</v>
      </c>
      <c r="J252" s="148">
        <f>IF(J$3&gt;=$C252,IF(J$3&lt;=$C252+$D252-1,VLOOKUP((J$3-$C252+1)/$D252,Profile!$B$2:$C$250,2)*($E252-$G251)-(IF(I$3&gt;=$C252,IF(I$3&lt;=$C252+$D252-1,VLOOKUP((I$3-$C252+1)/$D252,Profile!$B$2:$C$250,2)*($E252-$G251),0),0)),0),0)</f>
        <v>0</v>
      </c>
      <c r="K252" s="148">
        <f>IF(K$3&gt;=$C252,IF(K$3&lt;=$C252+$D252-1,VLOOKUP((K$3-$C252+1)/$D252,Profile!$B$2:$C$250,2)*($E252-$G251)-(IF(J$3&gt;=$C252,IF(J$3&lt;=$C252+$D252-1,VLOOKUP((J$3-$C252+1)/$D252,Profile!$B$2:$C$250,2)*($E252-$G251),0),0)),0),0)</f>
        <v>0</v>
      </c>
      <c r="L252" s="148">
        <f>IF(L$3&gt;=$C252,IF(L$3&lt;=$C252+$D252-1,VLOOKUP((L$3-$C252+1)/$D252,Profile!$B$2:$C$250,2)*($E252-$G251)-(IF(K$3&gt;=$C252,IF(K$3&lt;=$C252+$D252-1,VLOOKUP((K$3-$C252+1)/$D252,Profile!$B$2:$C$250,2)*($E252-$G251),0),0)),0),0)</f>
        <v>0</v>
      </c>
      <c r="M252" s="148">
        <f>IF(M$3&gt;=$C252,IF(M$3&lt;=$C252+$D252-1,VLOOKUP((M$3-$C252+1)/$D252,Profile!$B$2:$C$250,2)*($E252-$G251)-(IF(L$3&gt;=$C252,IF(L$3&lt;=$C252+$D252-1,VLOOKUP((L$3-$C252+1)/$D252,Profile!$B$2:$C$250,2)*($E252-$G251),0),0)),0),0)</f>
        <v>0</v>
      </c>
      <c r="N252" s="148">
        <f>IF(N$3&gt;=$C252,IF(N$3&lt;=$C252+$D252-1,VLOOKUP((N$3-$C252+1)/$D252,Profile!$B$2:$C$250,2)*($E252-$G251)-(IF(M$3&gt;=$C252,IF(M$3&lt;=$C252+$D252-1,VLOOKUP((M$3-$C252+1)/$D252,Profile!$B$2:$C$250,2)*($E252-$G251),0),0)),0),0)</f>
        <v>0</v>
      </c>
      <c r="O252" s="148">
        <f>IF(O$3&gt;=$C252,IF(O$3&lt;=$C252+$D252-1,VLOOKUP((O$3-$C252+1)/$D252,Profile!$B$2:$C$250,2)*($E252-$G251)-(IF(N$3&gt;=$C252,IF(N$3&lt;=$C252+$D252-1,VLOOKUP((N$3-$C252+1)/$D252,Profile!$B$2:$C$250,2)*($E252-$G251),0),0)),0),0)</f>
        <v>0</v>
      </c>
      <c r="P252" s="148">
        <f>IF(P$3&gt;=$C252,IF(P$3&lt;=$C252+$D252-1,VLOOKUP((P$3-$C252+1)/$D252,Profile!$B$2:$C$250,2)*($E252-$G251)-(IF(O$3&gt;=$C252,IF(O$3&lt;=$C252+$D252-1,VLOOKUP((O$3-$C252+1)/$D252,Profile!$B$2:$C$250,2)*($E252-$G251),0),0)),0),0)</f>
        <v>0</v>
      </c>
      <c r="Q252" s="148">
        <f>IF(Q$3&gt;=$C252,IF(Q$3&lt;=$C252+$D252-1,VLOOKUP((Q$3-$C252+1)/$D252,Profile!$B$2:$C$250,2)*($E252-$G251)-(IF(P$3&gt;=$C252,IF(P$3&lt;=$C252+$D252-1,VLOOKUP((P$3-$C252+1)/$D252,Profile!$B$2:$C$250,2)*($E252-$G251),0),0)),0),0)</f>
        <v>0</v>
      </c>
      <c r="R252" s="148">
        <f>IF(R$3&gt;=$C252,IF(R$3&lt;=$C252+$D252-1,VLOOKUP((R$3-$C252+1)/$D252,Profile!$B$2:$C$250,2)*($E252-$G251)-(IF(Q$3&gt;=$C252,IF(Q$3&lt;=$C252+$D252-1,VLOOKUP((Q$3-$C252+1)/$D252,Profile!$B$2:$C$250,2)*($E252-$G251),0),0)),0),0)</f>
        <v>0</v>
      </c>
      <c r="S252" s="148">
        <f>IF(S$3&gt;=$C252,IF(S$3&lt;=$C252+$D252-1,VLOOKUP((S$3-$C252+1)/$D252,Profile!$B$2:$C$250,2)*($E252-$G251)-(IF(R$3&gt;=$C252,IF(R$3&lt;=$C252+$D252-1,VLOOKUP((R$3-$C252+1)/$D252,Profile!$B$2:$C$250,2)*($E252-$G251),0),0)),0),0)</f>
        <v>0</v>
      </c>
      <c r="T252" s="148">
        <f>IF(T$3&gt;=$C252,IF(T$3&lt;=$C252+$D252-1,VLOOKUP((T$3-$C252+1)/$D252,Profile!$B$2:$C$250,2)*($E252-$G251)-(IF(S$3&gt;=$C252,IF(S$3&lt;=$C252+$D252-1,VLOOKUP((S$3-$C252+1)/$D252,Profile!$B$2:$C$250,2)*($E252-$G251),0),0)),0),0)</f>
        <v>0</v>
      </c>
      <c r="U252" s="148">
        <f>IF(U$3&gt;=$C252,IF(U$3&lt;=$C252+$D252-1,VLOOKUP((U$3-$C252+1)/$D252,Profile!$B$2:$C$250,2)*($E252-$G251)-(IF(T$3&gt;=$C252,IF(T$3&lt;=$C252+$D252-1,VLOOKUP((T$3-$C252+1)/$D252,Profile!$B$2:$C$250,2)*($E252-$G251),0),0)),0),0)</f>
        <v>0</v>
      </c>
      <c r="V252" s="148">
        <f>IF(V$3&gt;=$C252,IF(V$3&lt;=$C252+$D252-1,VLOOKUP((V$3-$C252+1)/$D252,Profile!$B$2:$C$250,2)*($E252-$G251)-(IF(U$3&gt;=$C252,IF(U$3&lt;=$C252+$D252-1,VLOOKUP((U$3-$C252+1)/$D252,Profile!$B$2:$C$250,2)*($E252-$G251),0),0)),0),0)</f>
        <v>0</v>
      </c>
      <c r="W252" s="148">
        <f>IF(W$3&gt;=$C252,IF(W$3&lt;=$C252+$D252-1,VLOOKUP((W$3-$C252+1)/$D252,Profile!$B$2:$C$250,2)*($E252-$G251)-(IF(V$3&gt;=$C252,IF(V$3&lt;=$C252+$D252-1,VLOOKUP((V$3-$C252+1)/$D252,Profile!$B$2:$C$250,2)*($E252-$G251),0),0)),0),0)</f>
        <v>0</v>
      </c>
      <c r="X252" s="148">
        <f>IF(X$3&gt;=$C252,IF(X$3&lt;=$C252+$D252-1,VLOOKUP((X$3-$C252+1)/$D252,Profile!$B$2:$C$250,2)*($E252-$G251)-(IF(W$3&gt;=$C252,IF(W$3&lt;=$C252+$D252-1,VLOOKUP((W$3-$C252+1)/$D252,Profile!$B$2:$C$250,2)*($E252-$G251),0),0)),0),0)</f>
        <v>0</v>
      </c>
      <c r="Y252" s="148">
        <f>IF(Y$3&gt;=$C252,IF(Y$3&lt;=$C252+$D252-1,VLOOKUP((Y$3-$C252+1)/$D252,Profile!$B$2:$C$250,2)*($E252-$G251)-(IF(X$3&gt;=$C252,IF(X$3&lt;=$C252+$D252-1,VLOOKUP((X$3-$C252+1)/$D252,Profile!$B$2:$C$250,2)*($E252-$G251),0),0)),0),0)</f>
        <v>0</v>
      </c>
      <c r="Z252" s="148">
        <f>IF(Z$3&gt;=$C252,IF(Z$3&lt;=$C252+$D252-1,VLOOKUP((Z$3-$C252+1)/$D252,Profile!$B$2:$C$250,2)*($E252-$G251)-(IF(Y$3&gt;=$C252,IF(Y$3&lt;=$C252+$D252-1,VLOOKUP((Y$3-$C252+1)/$D252,Profile!$B$2:$C$250,2)*($E252-$G251),0),0)),0),0)</f>
        <v>0</v>
      </c>
      <c r="AA252" s="148">
        <f>IF(AA$3&gt;=$C252,IF(AA$3&lt;=$C252+$D252-1,VLOOKUP((AA$3-$C252+1)/$D252,Profile!$B$2:$C$250,2)*($E252-$G251)-(IF(Z$3&gt;=$C252,IF(Z$3&lt;=$C252+$D252-1,VLOOKUP((Z$3-$C252+1)/$D252,Profile!$B$2:$C$250,2)*($E252-$G251),0),0)),0),0)</f>
        <v>0</v>
      </c>
      <c r="AB252" s="148">
        <f>IF(AB$3&gt;=$C252,IF(AB$3&lt;=$C252+$D252-1,VLOOKUP((AB$3-$C252+1)/$D252,Profile!$B$2:$C$250,2)*($E252-$G251)-(IF(AA$3&gt;=$C252,IF(AA$3&lt;=$C252+$D252-1,VLOOKUP((AA$3-$C252+1)/$D252,Profile!$B$2:$C$250,2)*($E252-$G251),0),0)),0),0)</f>
        <v>0</v>
      </c>
      <c r="AC252" s="148">
        <f>IF(AC$3&gt;=$C252,IF(AC$3&lt;=$C252+$D252-1,VLOOKUP((AC$3-$C252+1)/$D252,Profile!$B$2:$C$250,2)*($E252-$G251)-(IF(AB$3&gt;=$C252,IF(AB$3&lt;=$C252+$D252-1,VLOOKUP((AB$3-$C252+1)/$D252,Profile!$B$2:$C$250,2)*($E252-$G251),0),0)),0),0)</f>
        <v>0</v>
      </c>
      <c r="AD252" s="148">
        <f>IF(AD$3&gt;=$C252,IF(AD$3&lt;=$C252+$D252-1,VLOOKUP((AD$3-$C252+1)/$D252,Profile!$B$2:$C$250,2)*($E252-$G251)-(IF(AC$3&gt;=$C252,IF(AC$3&lt;=$C252+$D252-1,VLOOKUP((AC$3-$C252+1)/$D252,Profile!$B$2:$C$250,2)*($E252-$G251),0),0)),0),0)</f>
        <v>0</v>
      </c>
      <c r="AE252" s="148">
        <f>IF(AE$3&gt;=$C252,IF(AE$3&lt;=$C252+$D252-1,VLOOKUP((AE$3-$C252+1)/$D252,Profile!$B$2:$C$250,2)*($E252-$G251)-(IF(AD$3&gt;=$C252,IF(AD$3&lt;=$C252+$D252-1,VLOOKUP((AD$3-$C252+1)/$D252,Profile!$B$2:$C$250,2)*($E252-$G251),0),0)),0),0)</f>
        <v>0</v>
      </c>
      <c r="AF252" s="148">
        <f>IF(AF$3&gt;=$C252,IF(AF$3&lt;=$C252+$D252-1,VLOOKUP((AF$3-$C252+1)/$D252,Profile!$B$2:$C$250,2)*($E252-$G251)-(IF(AE$3&gt;=$C252,IF(AE$3&lt;=$C252+$D252-1,VLOOKUP((AE$3-$C252+1)/$D252,Profile!$B$2:$C$250,2)*($E252-$G251),0),0)),0),0)</f>
        <v>0</v>
      </c>
      <c r="AG252" s="148">
        <f>IF(AG$3&gt;=$C252,IF(AG$3&lt;=$C252+$D252-1,VLOOKUP((AG$3-$C252+1)/$D252,Profile!$B$2:$C$250,2)*($E252-$G251)-(IF(AF$3&gt;=$C252,IF(AF$3&lt;=$C252+$D252-1,VLOOKUP((AF$3-$C252+1)/$D252,Profile!$B$2:$C$250,2)*($E252-$G251),0),0)),0),0)</f>
        <v>0</v>
      </c>
      <c r="AH252" s="148">
        <f>IF(AH$3&gt;=$C252,IF(AH$3&lt;=$C252+$D252-1,VLOOKUP((AH$3-$C252+1)/$D252,Profile!$B$2:$C$250,2)*($E252-$G251)-(IF(AG$3&gt;=$C252,IF(AG$3&lt;=$C252+$D252-1,VLOOKUP((AG$3-$C252+1)/$D252,Profile!$B$2:$C$250,2)*($E252-$G251),0),0)),0),0)</f>
        <v>0</v>
      </c>
      <c r="AI252" s="148">
        <f>IF(AI$3&gt;=$C252,IF(AI$3&lt;=$C252+$D252-1,VLOOKUP((AI$3-$C252+1)/$D252,Profile!$B$2:$C$250,2)*($E252-$G251)-(IF(AH$3&gt;=$C252,IF(AH$3&lt;=$C252+$D252-1,VLOOKUP((AH$3-$C252+1)/$D252,Profile!$B$2:$C$250,2)*($E252-$G251),0),0)),0),0)</f>
        <v>0</v>
      </c>
      <c r="AJ252" s="148">
        <f>IF(AJ$3&gt;=$C252,IF(AJ$3&lt;=$C252+$D252-1,VLOOKUP((AJ$3-$C252+1)/$D252,Profile!$B$2:$C$250,2)*($E252-$G251)-(IF(AI$3&gt;=$C252,IF(AI$3&lt;=$C252+$D252-1,VLOOKUP((AI$3-$C252+1)/$D252,Profile!$B$2:$C$250,2)*($E252-$G251),0),0)),0),0)</f>
        <v>0</v>
      </c>
      <c r="AK252" s="148">
        <f>IF(AK$3&gt;=$C252,IF(AK$3&lt;=$C252+$D252-1,VLOOKUP((AK$3-$C252+1)/$D252,Profile!$B$2:$C$250,2)*($E252-$G251)-(IF(AJ$3&gt;=$C252,IF(AJ$3&lt;=$C252+$D252-1,VLOOKUP((AJ$3-$C252+1)/$D252,Profile!$B$2:$C$250,2)*($E252-$G251),0),0)),0),0)</f>
        <v>0</v>
      </c>
      <c r="AL252" s="148">
        <f>IF(AL$3&gt;=$C252,IF(AL$3&lt;=$C252+$D252-1,VLOOKUP((AL$3-$C252+1)/$D252,Profile!$B$2:$C$250,2)*($E252-$G251)-(IF(AK$3&gt;=$C252,IF(AK$3&lt;=$C252+$D252-1,VLOOKUP((AK$3-$C252+1)/$D252,Profile!$B$2:$C$250,2)*($E252-$G251),0),0)),0),0)</f>
        <v>0</v>
      </c>
      <c r="AM252" s="148">
        <f>IF(AM$3&gt;=$C252,IF(AM$3&lt;=$C252+$D252-1,VLOOKUP((AM$3-$C252+1)/$D252,Profile!$B$2:$C$250,2)*($E252-$G251)-(IF(AL$3&gt;=$C252,IF(AL$3&lt;=$C252+$D252-1,VLOOKUP((AL$3-$C252+1)/$D252,Profile!$B$2:$C$250,2)*($E252-$G251),0),0)),0),0)</f>
        <v>0</v>
      </c>
      <c r="AN252" s="148">
        <f>IF(AN$3&gt;=$C252,IF(AN$3&lt;=$C252+$D252-1,VLOOKUP((AN$3-$C252+1)/$D252,Profile!$B$2:$C$250,2)*($E252-$G251)-(IF(AM$3&gt;=$C252,IF(AM$3&lt;=$C252+$D252-1,VLOOKUP((AM$3-$C252+1)/$D252,Profile!$B$2:$C$250,2)*($E252-$G251),0),0)),0),0)</f>
        <v>0</v>
      </c>
      <c r="AO252" s="148">
        <f>IF(AO$3&gt;=$C252,IF(AO$3&lt;=$C252+$D252-1,VLOOKUP((AO$3-$C252+1)/$D252,Profile!$B$2:$C$250,2)*($E252-$G251)-(IF(AN$3&gt;=$C252,IF(AN$3&lt;=$C252+$D252-1,VLOOKUP((AN$3-$C252+1)/$D252,Profile!$B$2:$C$250,2)*($E252-$G251),0),0)),0),0)</f>
        <v>0</v>
      </c>
      <c r="AP252" s="148">
        <f>IF(AP$3&gt;=$C252,IF(AP$3&lt;=$C252+$D252-1,VLOOKUP((AP$3-$C252+1)/$D252,Profile!$B$2:$C$250,2)*($E252-$G251)-(IF(AO$3&gt;=$C252,IF(AO$3&lt;=$C252+$D252-1,VLOOKUP((AO$3-$C252+1)/$D252,Profile!$B$2:$C$250,2)*($E252-$G251),0),0)),0),0)</f>
        <v>0</v>
      </c>
      <c r="AQ252" s="148">
        <f>IF(AQ$3&gt;=$C252,IF(AQ$3&lt;=$C252+$D252-1,VLOOKUP((AQ$3-$C252+1)/$D252,Profile!$B$2:$C$250,2)*($E252-$G251)-(IF(AP$3&gt;=$C252,IF(AP$3&lt;=$C252+$D252-1,VLOOKUP((AP$3-$C252+1)/$D252,Profile!$B$2:$C$250,2)*($E252-$G251),0),0)),0),0)</f>
        <v>0</v>
      </c>
      <c r="AR252" s="148">
        <f>IF(AR$3&gt;=$C252,IF(AR$3&lt;=$C252+$D252-1,VLOOKUP((AR$3-$C252+1)/$D252,Profile!$B$2:$C$250,2)*($E252-$G251)-(IF(AQ$3&gt;=$C252,IF(AQ$3&lt;=$C252+$D252-1,VLOOKUP((AQ$3-$C252+1)/$D252,Profile!$B$2:$C$250,2)*($E252-$G251),0),0)),0),0)</f>
        <v>0</v>
      </c>
      <c r="AS252" s="148">
        <f>IF(AS$3&gt;=$C252,IF(AS$3&lt;=$C252+$D252-1,VLOOKUP((AS$3-$C252+1)/$D252,Profile!$B$2:$C$250,2)*($E252-$G251)-(IF(AR$3&gt;=$C252,IF(AR$3&lt;=$C252+$D252-1,VLOOKUP((AR$3-$C252+1)/$D252,Profile!$B$2:$C$250,2)*($E252-$G251),0),0)),0),0)</f>
        <v>0</v>
      </c>
      <c r="AT252" s="148">
        <f>IF(AT$3&gt;=$C252,IF(AT$3&lt;=$C252+$D252-1,VLOOKUP((AT$3-$C252+1)/$D252,Profile!$B$2:$C$250,2)*($E252-$G251)-(IF(AS$3&gt;=$C252,IF(AS$3&lt;=$C252+$D252-1,VLOOKUP((AS$3-$C252+1)/$D252,Profile!$B$2:$C$250,2)*($E252-$G251),0),0)),0),0)</f>
        <v>0</v>
      </c>
      <c r="AU252" s="148">
        <f>IF(AU$3&gt;=$C252,IF(AU$3&lt;=$C252+$D252-1,VLOOKUP((AU$3-$C252+1)/$D252,Profile!$B$2:$C$250,2)*($E252-$G251)-(IF(AT$3&gt;=$C252,IF(AT$3&lt;=$C252+$D252-1,VLOOKUP((AT$3-$C252+1)/$D252,Profile!$B$2:$C$250,2)*($E252-$G251),0),0)),0),0)</f>
        <v>0</v>
      </c>
      <c r="AV252" s="148">
        <f>IF(AV$3&gt;=$C252,IF(AV$3&lt;=$C252+$D252-1,VLOOKUP((AV$3-$C252+1)/$D252,Profile!$B$2:$C$250,2)*($E252-$G251)-(IF(AU$3&gt;=$C252,IF(AU$3&lt;=$C252+$D252-1,VLOOKUP((AU$3-$C252+1)/$D252,Profile!$B$2:$C$250,2)*($E252-$G251),0),0)),0),0)</f>
        <v>0</v>
      </c>
      <c r="AW252" s="148">
        <f>IF(AW$3&gt;=$C252,IF(AW$3&lt;=$C252+$D252-1,VLOOKUP((AW$3-$C252+1)/$D252,Profile!$B$2:$C$250,2)*($E252-$G251)-(IF(AV$3&gt;=$C252,IF(AV$3&lt;=$C252+$D252-1,VLOOKUP((AV$3-$C252+1)/$D252,Profile!$B$2:$C$250,2)*($E252-$G251),0),0)),0),0)</f>
        <v>0</v>
      </c>
      <c r="AX252" s="148">
        <f>IF(AX$3&gt;=$C252,IF(AX$3&lt;=$C252+$D252-1,VLOOKUP((AX$3-$C252+1)/$D252,Profile!$B$2:$C$250,2)*($E252-$G251)-(IF(AW$3&gt;=$C252,IF(AW$3&lt;=$C252+$D252-1,VLOOKUP((AW$3-$C252+1)/$D252,Profile!$B$2:$C$250,2)*($E252-$G251),0),0)),0),0)</f>
        <v>0</v>
      </c>
      <c r="AY252" s="148">
        <f>IF(AY$3&gt;=$C252,IF(AY$3&lt;=$C252+$D252-1,VLOOKUP((AY$3-$C252+1)/$D252,Profile!$B$2:$C$250,2)*($E252-$G251)-(IF(AX$3&gt;=$C252,IF(AX$3&lt;=$C252+$D252-1,VLOOKUP((AX$3-$C252+1)/$D252,Profile!$B$2:$C$250,2)*($E252-$G251),0),0)),0),0)</f>
        <v>0</v>
      </c>
      <c r="AZ252" s="148">
        <f>IF(AZ$3&gt;=$C252,IF(AZ$3&lt;=$C252+$D252-1,VLOOKUP((AZ$3-$C252+1)/$D252,Profile!$B$2:$C$250,2)*($E252-$G251)-(IF(AY$3&gt;=$C252,IF(AY$3&lt;=$C252+$D252-1,VLOOKUP((AY$3-$C252+1)/$D252,Profile!$B$2:$C$250,2)*($E252-$G251),0),0)),0),0)</f>
        <v>0</v>
      </c>
      <c r="BA252" s="148">
        <f>IF(BA$3&gt;=$C252,IF(BA$3&lt;=$C252+$D252-1,VLOOKUP((BA$3-$C252+1)/$D252,Profile!$B$2:$C$250,2)*($E252-$G251)-(IF(AZ$3&gt;=$C252,IF(AZ$3&lt;=$C252+$D252-1,VLOOKUP((AZ$3-$C252+1)/$D252,Profile!$B$2:$C$250,2)*($E252-$G251),0),0)),0),0)</f>
        <v>0</v>
      </c>
      <c r="BB252" s="148">
        <f>IF(BB$3&gt;=$C252,IF(BB$3&lt;=$C252+$D252-1,VLOOKUP((BB$3-$C252+1)/$D252,Profile!$B$2:$C$250,2)*($E252-$G251)-(IF(BA$3&gt;=$C252,IF(BA$3&lt;=$C252+$D252-1,VLOOKUP((BA$3-$C252+1)/$D252,Profile!$B$2:$C$250,2)*($E252-$G251),0),0)),0),0)</f>
        <v>0</v>
      </c>
      <c r="BC252" s="148">
        <f>IF(BC$3&gt;=$C252,IF(BC$3&lt;=$C252+$D252-1,VLOOKUP((BC$3-$C252+1)/$D252,Profile!$B$2:$C$250,2)*($E252-$G251)-(IF(BB$3&gt;=$C252,IF(BB$3&lt;=$C252+$D252-1,VLOOKUP((BB$3-$C252+1)/$D252,Profile!$B$2:$C$250,2)*($E252-$G251),0),0)),0),0)</f>
        <v>0</v>
      </c>
      <c r="BD252" s="148">
        <f>IF(BD$3&gt;=$C252,IF(BD$3&lt;=$C252+$D252-1,VLOOKUP((BD$3-$C252+1)/$D252,Profile!$B$2:$C$250,2)*($E252-$G251)-(IF(BC$3&gt;=$C252,IF(BC$3&lt;=$C252+$D252-1,VLOOKUP((BC$3-$C252+1)/$D252,Profile!$B$2:$C$250,2)*($E252-$G251),0),0)),0),0)</f>
        <v>0</v>
      </c>
      <c r="BE252" s="148">
        <f>IF(BE$3&gt;=$C252,IF(BE$3&lt;=$C252+$D252-1,VLOOKUP((BE$3-$C252+1)/$D252,Profile!$B$2:$C$250,2)*($E252-$G251)-(IF(BD$3&gt;=$C252,IF(BD$3&lt;=$C252+$D252-1,VLOOKUP((BD$3-$C252+1)/$D252,Profile!$B$2:$C$250,2)*($E252-$G251),0),0)),0),0)</f>
        <v>0</v>
      </c>
      <c r="BF252" s="148">
        <f>IF(BF$3&gt;=$C252,IF(BF$3&lt;=$C252+$D252-1,VLOOKUP((BF$3-$C252+1)/$D252,Profile!$B$2:$C$250,2)*($E252-$G251)-(IF(BE$3&gt;=$C252,IF(BE$3&lt;=$C252+$D252-1,VLOOKUP((BE$3-$C252+1)/$D252,Profile!$B$2:$C$250,2)*($E252-$G251),0),0)),0),0)</f>
        <v>0</v>
      </c>
      <c r="BG252" s="148">
        <f>IF(BG$3&gt;=$C252,IF(BG$3&lt;=$C252+$D252-1,VLOOKUP((BG$3-$C252+1)/$D252,Profile!$B$2:$C$250,2)*($E252-$G251)-(IF(BF$3&gt;=$C252,IF(BF$3&lt;=$C252+$D252-1,VLOOKUP((BF$3-$C252+1)/$D252,Profile!$B$2:$C$250,2)*($E252-$G251),0),0)),0),0)</f>
        <v>0</v>
      </c>
      <c r="BH252" s="148">
        <f>IF(BH$3&gt;=$C252,IF(BH$3&lt;=$C252+$D252-1,VLOOKUP((BH$3-$C252+1)/$D252,Profile!$B$2:$C$250,2)*($E252-$G251)-(IF(BG$3&gt;=$C252,IF(BG$3&lt;=$C252+$D252-1,VLOOKUP((BG$3-$C252+1)/$D252,Profile!$B$2:$C$250,2)*($E252-$G251),0),0)),0),0)</f>
        <v>0</v>
      </c>
      <c r="BI252" s="148">
        <f>IF(BI$3&gt;=$C252,IF(BI$3&lt;=$C252+$D252-1,VLOOKUP((BI$3-$C252+1)/$D252,Profile!$B$2:$C$250,2)*($E252-$G251)-(IF(BH$3&gt;=$C252,IF(BH$3&lt;=$C252+$D252-1,VLOOKUP((BH$3-$C252+1)/$D252,Profile!$B$2:$C$250,2)*($E252-$G251),0),0)),0),0)</f>
        <v>0</v>
      </c>
      <c r="BJ252" s="148">
        <f>IF(BJ$3&gt;=$C252,IF(BJ$3&lt;=$C252+$D252-1,VLOOKUP((BJ$3-$C252+1)/$D252,Profile!$B$2:$C$250,2)*($E252-$G251)-(IF(BI$3&gt;=$C252,IF(BI$3&lt;=$C252+$D252-1,VLOOKUP((BI$3-$C252+1)/$D252,Profile!$B$2:$C$250,2)*($E252-$G251),0),0)),0),0)</f>
        <v>0</v>
      </c>
      <c r="BK252" s="148">
        <f>IF(BK$3&gt;=$C252,IF(BK$3&lt;=$C252+$D252-1,VLOOKUP((BK$3-$C252+1)/$D252,Profile!$B$2:$C$250,2)*($E252-$G251)-(IF(BJ$3&gt;=$C252,IF(BJ$3&lt;=$C252+$D252-1,VLOOKUP((BJ$3-$C252+1)/$D252,Profile!$B$2:$C$250,2)*($E252-$G251),0),0)),0),0)</f>
        <v>0</v>
      </c>
      <c r="BL252" s="148">
        <f>IF(BL$3&gt;=$C252,IF(BL$3&lt;=$C252+$D252-1,VLOOKUP((BL$3-$C252+1)/$D252,Profile!$B$2:$C$250,2)*($E252-$G251)-(IF(BK$3&gt;=$C252,IF(BK$3&lt;=$C252+$D252-1,VLOOKUP((BK$3-$C252+1)/$D252,Profile!$B$2:$C$250,2)*($E252-$G251),0),0)),0),0)</f>
        <v>0</v>
      </c>
      <c r="BM252" s="148">
        <f>IF(BM$3&gt;=$C252,IF(BM$3&lt;=$C252+$D252-1,VLOOKUP((BM$3-$C252+1)/$D252,Profile!$B$2:$C$250,2)*($E252-$G251)-(IF(BL$3&gt;=$C252,IF(BL$3&lt;=$C252+$D252-1,VLOOKUP((BL$3-$C252+1)/$D252,Profile!$B$2:$C$250,2)*($E252-$G251),0),0)),0),0)</f>
        <v>0</v>
      </c>
      <c r="BN252" s="148">
        <f>IF(BN$3&gt;=$C252,IF(BN$3&lt;=$C252+$D252-1,VLOOKUP((BN$3-$C252+1)/$D252,Profile!$B$2:$C$250,2)*($E252-$G251)-(IF(BM$3&gt;=$C252,IF(BM$3&lt;=$C252+$D252-1,VLOOKUP((BM$3-$C252+1)/$D252,Profile!$B$2:$C$250,2)*($E252-$G251),0),0)),0),0)</f>
        <v>0</v>
      </c>
      <c r="BO252" s="148">
        <f>IF(BO$3&gt;=$C252,IF(BO$3&lt;=$C252+$D252-1,VLOOKUP((BO$3-$C252+1)/$D252,Profile!$B$2:$C$250,2)*($E252-$G251)-(IF(BN$3&gt;=$C252,IF(BN$3&lt;=$C252+$D252-1,VLOOKUP((BN$3-$C252+1)/$D252,Profile!$B$2:$C$250,2)*($E252-$G251),0),0)),0),0)</f>
        <v>0</v>
      </c>
      <c r="BP252" s="148">
        <f>IF(BP$3&gt;=$C252,IF(BP$3&lt;=$C252+$D252-1,VLOOKUP((BP$3-$C252+1)/$D252,Profile!$B$2:$C$250,2)*($E252-$G251)-(IF(BO$3&gt;=$C252,IF(BO$3&lt;=$C252+$D252-1,VLOOKUP((BO$3-$C252+1)/$D252,Profile!$B$2:$C$250,2)*($E252-$G251),0),0)),0),0)</f>
        <v>0</v>
      </c>
      <c r="BQ252" s="148">
        <f>IF(BQ$3&gt;=$C252,IF(BQ$3&lt;=$C252+$D252-1,VLOOKUP((BQ$3-$C252+1)/$D252,Profile!$B$2:$C$250,2)*($E252-$G251)-(IF(BP$3&gt;=$C252,IF(BP$3&lt;=$C252+$D252-1,VLOOKUP((BP$3-$C252+1)/$D252,Profile!$B$2:$C$250,2)*($E252-$G251),0),0)),0),0)</f>
        <v>0</v>
      </c>
      <c r="BR252" s="148">
        <f>IF(BR$3&gt;=$C252,IF(BR$3&lt;=$C252+$D252-1,VLOOKUP((BR$3-$C252+1)/$D252,Profile!$B$2:$C$250,2)*($E252-$G251)-(IF(BQ$3&gt;=$C252,IF(BQ$3&lt;=$C252+$D252-1,VLOOKUP((BQ$3-$C252+1)/$D252,Profile!$B$2:$C$250,2)*($E252-$G251),0),0)),0),0)</f>
        <v>0</v>
      </c>
      <c r="BS252" s="148">
        <f>IF(BS$3&gt;=$C252,IF(BS$3&lt;=$C252+$D252-1,VLOOKUP((BS$3-$C252+1)/$D252,Profile!$B$2:$C$250,2)*($E252-$G251)-(IF(BR$3&gt;=$C252,IF(BR$3&lt;=$C252+$D252-1,VLOOKUP((BR$3-$C252+1)/$D252,Profile!$B$2:$C$250,2)*($E252-$G251),0),0)),0),0)</f>
        <v>0</v>
      </c>
      <c r="BT252" s="148">
        <f>IF(BT$3&gt;=$C252,IF(BT$3&lt;=$C252+$D252-1,VLOOKUP((BT$3-$C252+1)/$D252,Profile!$B$2:$C$250,2)*($E252-$G251)-(IF(BS$3&gt;=$C252,IF(BS$3&lt;=$C252+$D252-1,VLOOKUP((BS$3-$C252+1)/$D252,Profile!$B$2:$C$250,2)*($E252-$G251),0),0)),0),0)</f>
        <v>0</v>
      </c>
    </row>
    <row r="253" spans="1:72" ht="10.15" customHeight="1">
      <c r="A253" s="131"/>
      <c r="B253" s="154"/>
      <c r="C253" s="131"/>
      <c r="D253" s="153"/>
      <c r="E253" s="149"/>
      <c r="F253" s="142" t="s">
        <v>31</v>
      </c>
      <c r="G253" s="148">
        <f>SUM(H253:GA253)</f>
        <v>0</v>
      </c>
      <c r="H253" s="148">
        <f t="shared" ref="H253:AM253" si="198">+H251+H252</f>
        <v>0</v>
      </c>
      <c r="I253" s="148">
        <f t="shared" si="198"/>
        <v>0</v>
      </c>
      <c r="J253" s="148">
        <f t="shared" si="198"/>
        <v>0</v>
      </c>
      <c r="K253" s="148">
        <f t="shared" si="198"/>
        <v>0</v>
      </c>
      <c r="L253" s="148">
        <f t="shared" si="198"/>
        <v>0</v>
      </c>
      <c r="M253" s="148">
        <f t="shared" si="198"/>
        <v>0</v>
      </c>
      <c r="N253" s="148">
        <f t="shared" si="198"/>
        <v>0</v>
      </c>
      <c r="O253" s="148">
        <f t="shared" si="198"/>
        <v>0</v>
      </c>
      <c r="P253" s="148">
        <f t="shared" si="198"/>
        <v>0</v>
      </c>
      <c r="Q253" s="148">
        <f t="shared" si="198"/>
        <v>0</v>
      </c>
      <c r="R253" s="148">
        <f t="shared" si="198"/>
        <v>0</v>
      </c>
      <c r="S253" s="148">
        <f t="shared" si="198"/>
        <v>0</v>
      </c>
      <c r="T253" s="148">
        <f t="shared" si="198"/>
        <v>0</v>
      </c>
      <c r="U253" s="148">
        <f t="shared" si="198"/>
        <v>0</v>
      </c>
      <c r="V253" s="148">
        <f t="shared" si="198"/>
        <v>0</v>
      </c>
      <c r="W253" s="148">
        <f t="shared" si="198"/>
        <v>0</v>
      </c>
      <c r="X253" s="148">
        <f t="shared" si="198"/>
        <v>0</v>
      </c>
      <c r="Y253" s="148">
        <f t="shared" si="198"/>
        <v>0</v>
      </c>
      <c r="Z253" s="148">
        <f t="shared" si="198"/>
        <v>0</v>
      </c>
      <c r="AA253" s="148">
        <f t="shared" si="198"/>
        <v>0</v>
      </c>
      <c r="AB253" s="148">
        <f t="shared" si="198"/>
        <v>0</v>
      </c>
      <c r="AC253" s="148">
        <f t="shared" si="198"/>
        <v>0</v>
      </c>
      <c r="AD253" s="148">
        <f t="shared" si="198"/>
        <v>0</v>
      </c>
      <c r="AE253" s="148">
        <f t="shared" si="198"/>
        <v>0</v>
      </c>
      <c r="AF253" s="148">
        <f t="shared" si="198"/>
        <v>0</v>
      </c>
      <c r="AG253" s="148">
        <f t="shared" si="198"/>
        <v>0</v>
      </c>
      <c r="AH253" s="148">
        <f t="shared" si="198"/>
        <v>0</v>
      </c>
      <c r="AI253" s="148">
        <f t="shared" si="198"/>
        <v>0</v>
      </c>
      <c r="AJ253" s="148">
        <f t="shared" si="198"/>
        <v>0</v>
      </c>
      <c r="AK253" s="148">
        <f t="shared" si="198"/>
        <v>0</v>
      </c>
      <c r="AL253" s="148">
        <f t="shared" si="198"/>
        <v>0</v>
      </c>
      <c r="AM253" s="148">
        <f t="shared" si="198"/>
        <v>0</v>
      </c>
      <c r="AN253" s="148">
        <f t="shared" ref="AN253:BS253" si="199">+AN251+AN252</f>
        <v>0</v>
      </c>
      <c r="AO253" s="148">
        <f t="shared" si="199"/>
        <v>0</v>
      </c>
      <c r="AP253" s="148">
        <f t="shared" si="199"/>
        <v>0</v>
      </c>
      <c r="AQ253" s="148">
        <f t="shared" si="199"/>
        <v>0</v>
      </c>
      <c r="AR253" s="148">
        <f t="shared" si="199"/>
        <v>0</v>
      </c>
      <c r="AS253" s="148">
        <f t="shared" si="199"/>
        <v>0</v>
      </c>
      <c r="AT253" s="148">
        <f t="shared" si="199"/>
        <v>0</v>
      </c>
      <c r="AU253" s="148">
        <f t="shared" si="199"/>
        <v>0</v>
      </c>
      <c r="AV253" s="148">
        <f t="shared" si="199"/>
        <v>0</v>
      </c>
      <c r="AW253" s="148">
        <f t="shared" si="199"/>
        <v>0</v>
      </c>
      <c r="AX253" s="148">
        <f t="shared" si="199"/>
        <v>0</v>
      </c>
      <c r="AY253" s="148">
        <f t="shared" si="199"/>
        <v>0</v>
      </c>
      <c r="AZ253" s="148">
        <f t="shared" si="199"/>
        <v>0</v>
      </c>
      <c r="BA253" s="148">
        <f t="shared" si="199"/>
        <v>0</v>
      </c>
      <c r="BB253" s="148">
        <f t="shared" si="199"/>
        <v>0</v>
      </c>
      <c r="BC253" s="148">
        <f t="shared" si="199"/>
        <v>0</v>
      </c>
      <c r="BD253" s="148">
        <f t="shared" si="199"/>
        <v>0</v>
      </c>
      <c r="BE253" s="148">
        <f t="shared" si="199"/>
        <v>0</v>
      </c>
      <c r="BF253" s="148">
        <f t="shared" si="199"/>
        <v>0</v>
      </c>
      <c r="BG253" s="148">
        <f t="shared" si="199"/>
        <v>0</v>
      </c>
      <c r="BH253" s="148">
        <f t="shared" si="199"/>
        <v>0</v>
      </c>
      <c r="BI253" s="148">
        <f t="shared" si="199"/>
        <v>0</v>
      </c>
      <c r="BJ253" s="148">
        <f t="shared" si="199"/>
        <v>0</v>
      </c>
      <c r="BK253" s="148">
        <f t="shared" si="199"/>
        <v>0</v>
      </c>
      <c r="BL253" s="148">
        <f t="shared" si="199"/>
        <v>0</v>
      </c>
      <c r="BM253" s="148">
        <f t="shared" si="199"/>
        <v>0</v>
      </c>
      <c r="BN253" s="148">
        <f t="shared" si="199"/>
        <v>0</v>
      </c>
      <c r="BO253" s="148">
        <f t="shared" si="199"/>
        <v>0</v>
      </c>
      <c r="BP253" s="148">
        <f t="shared" si="199"/>
        <v>0</v>
      </c>
      <c r="BQ253" s="148">
        <f t="shared" si="199"/>
        <v>0</v>
      </c>
      <c r="BR253" s="148">
        <f t="shared" si="199"/>
        <v>0</v>
      </c>
      <c r="BS253" s="148">
        <f t="shared" si="199"/>
        <v>0</v>
      </c>
      <c r="BT253" s="148">
        <f>+BT251+BT252</f>
        <v>0</v>
      </c>
    </row>
    <row r="254" spans="1:72" ht="10.15" customHeight="1">
      <c r="A254" s="131"/>
      <c r="C254" s="131"/>
      <c r="D254" s="149"/>
      <c r="F254" s="142" t="s">
        <v>36</v>
      </c>
      <c r="G254" s="148"/>
      <c r="H254" s="148">
        <f>+H253</f>
        <v>0</v>
      </c>
      <c r="I254" s="148">
        <f t="shared" ref="I254:AN254" si="200">+I253+H254</f>
        <v>0</v>
      </c>
      <c r="J254" s="148">
        <f t="shared" si="200"/>
        <v>0</v>
      </c>
      <c r="K254" s="148">
        <f t="shared" si="200"/>
        <v>0</v>
      </c>
      <c r="L254" s="148">
        <f t="shared" si="200"/>
        <v>0</v>
      </c>
      <c r="M254" s="148">
        <f t="shared" si="200"/>
        <v>0</v>
      </c>
      <c r="N254" s="148">
        <f t="shared" si="200"/>
        <v>0</v>
      </c>
      <c r="O254" s="148">
        <f t="shared" si="200"/>
        <v>0</v>
      </c>
      <c r="P254" s="148">
        <f t="shared" si="200"/>
        <v>0</v>
      </c>
      <c r="Q254" s="148">
        <f t="shared" si="200"/>
        <v>0</v>
      </c>
      <c r="R254" s="148">
        <f t="shared" si="200"/>
        <v>0</v>
      </c>
      <c r="S254" s="148">
        <f t="shared" si="200"/>
        <v>0</v>
      </c>
      <c r="T254" s="148">
        <f t="shared" si="200"/>
        <v>0</v>
      </c>
      <c r="U254" s="148">
        <f t="shared" si="200"/>
        <v>0</v>
      </c>
      <c r="V254" s="148">
        <f t="shared" si="200"/>
        <v>0</v>
      </c>
      <c r="W254" s="148">
        <f t="shared" si="200"/>
        <v>0</v>
      </c>
      <c r="X254" s="148">
        <f t="shared" si="200"/>
        <v>0</v>
      </c>
      <c r="Y254" s="148">
        <f t="shared" si="200"/>
        <v>0</v>
      </c>
      <c r="Z254" s="148">
        <f t="shared" si="200"/>
        <v>0</v>
      </c>
      <c r="AA254" s="148">
        <f t="shared" si="200"/>
        <v>0</v>
      </c>
      <c r="AB254" s="148">
        <f t="shared" si="200"/>
        <v>0</v>
      </c>
      <c r="AC254" s="148">
        <f t="shared" si="200"/>
        <v>0</v>
      </c>
      <c r="AD254" s="148">
        <f t="shared" si="200"/>
        <v>0</v>
      </c>
      <c r="AE254" s="148">
        <f t="shared" si="200"/>
        <v>0</v>
      </c>
      <c r="AF254" s="148">
        <f t="shared" si="200"/>
        <v>0</v>
      </c>
      <c r="AG254" s="148">
        <f t="shared" si="200"/>
        <v>0</v>
      </c>
      <c r="AH254" s="148">
        <f t="shared" si="200"/>
        <v>0</v>
      </c>
      <c r="AI254" s="148">
        <f t="shared" si="200"/>
        <v>0</v>
      </c>
      <c r="AJ254" s="148">
        <f t="shared" si="200"/>
        <v>0</v>
      </c>
      <c r="AK254" s="148">
        <f t="shared" si="200"/>
        <v>0</v>
      </c>
      <c r="AL254" s="148">
        <f t="shared" si="200"/>
        <v>0</v>
      </c>
      <c r="AM254" s="148">
        <f t="shared" si="200"/>
        <v>0</v>
      </c>
      <c r="AN254" s="148">
        <f t="shared" si="200"/>
        <v>0</v>
      </c>
      <c r="AO254" s="148">
        <f t="shared" ref="AO254:BT254" si="201">+AO253+AN254</f>
        <v>0</v>
      </c>
      <c r="AP254" s="148">
        <f t="shared" si="201"/>
        <v>0</v>
      </c>
      <c r="AQ254" s="148">
        <f t="shared" si="201"/>
        <v>0</v>
      </c>
      <c r="AR254" s="148">
        <f t="shared" si="201"/>
        <v>0</v>
      </c>
      <c r="AS254" s="148">
        <f t="shared" si="201"/>
        <v>0</v>
      </c>
      <c r="AT254" s="148">
        <f t="shared" si="201"/>
        <v>0</v>
      </c>
      <c r="AU254" s="148">
        <f t="shared" si="201"/>
        <v>0</v>
      </c>
      <c r="AV254" s="148">
        <f t="shared" si="201"/>
        <v>0</v>
      </c>
      <c r="AW254" s="148">
        <f t="shared" si="201"/>
        <v>0</v>
      </c>
      <c r="AX254" s="148">
        <f t="shared" si="201"/>
        <v>0</v>
      </c>
      <c r="AY254" s="148">
        <f t="shared" si="201"/>
        <v>0</v>
      </c>
      <c r="AZ254" s="148">
        <f t="shared" si="201"/>
        <v>0</v>
      </c>
      <c r="BA254" s="148">
        <f t="shared" si="201"/>
        <v>0</v>
      </c>
      <c r="BB254" s="148">
        <f t="shared" si="201"/>
        <v>0</v>
      </c>
      <c r="BC254" s="148">
        <f t="shared" si="201"/>
        <v>0</v>
      </c>
      <c r="BD254" s="148">
        <f t="shared" si="201"/>
        <v>0</v>
      </c>
      <c r="BE254" s="148">
        <f t="shared" si="201"/>
        <v>0</v>
      </c>
      <c r="BF254" s="148">
        <f t="shared" si="201"/>
        <v>0</v>
      </c>
      <c r="BG254" s="148">
        <f t="shared" si="201"/>
        <v>0</v>
      </c>
      <c r="BH254" s="148">
        <f t="shared" si="201"/>
        <v>0</v>
      </c>
      <c r="BI254" s="148">
        <f t="shared" si="201"/>
        <v>0</v>
      </c>
      <c r="BJ254" s="148">
        <f t="shared" si="201"/>
        <v>0</v>
      </c>
      <c r="BK254" s="148">
        <f t="shared" si="201"/>
        <v>0</v>
      </c>
      <c r="BL254" s="148">
        <f t="shared" si="201"/>
        <v>0</v>
      </c>
      <c r="BM254" s="148">
        <f t="shared" si="201"/>
        <v>0</v>
      </c>
      <c r="BN254" s="148">
        <f t="shared" si="201"/>
        <v>0</v>
      </c>
      <c r="BO254" s="148">
        <f t="shared" si="201"/>
        <v>0</v>
      </c>
      <c r="BP254" s="148">
        <f t="shared" si="201"/>
        <v>0</v>
      </c>
      <c r="BQ254" s="148">
        <f t="shared" si="201"/>
        <v>0</v>
      </c>
      <c r="BR254" s="148">
        <f t="shared" si="201"/>
        <v>0</v>
      </c>
      <c r="BS254" s="148">
        <f t="shared" si="201"/>
        <v>0</v>
      </c>
      <c r="BT254" s="148">
        <f t="shared" si="201"/>
        <v>0</v>
      </c>
    </row>
    <row r="255" spans="1:72" ht="1.9" customHeight="1">
      <c r="A255" s="131"/>
      <c r="C255" s="131"/>
      <c r="E255" s="149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2"/>
      <c r="BR255" s="132"/>
      <c r="BS255" s="132"/>
      <c r="BT255" s="132"/>
    </row>
    <row r="256" spans="1:72" ht="10.15" customHeight="1">
      <c r="A256" s="131">
        <v>51</v>
      </c>
      <c r="B256" s="155" t="s">
        <v>85</v>
      </c>
      <c r="C256" s="131"/>
      <c r="E256" s="149"/>
      <c r="F256" s="156" t="s">
        <v>34</v>
      </c>
      <c r="G256" s="148">
        <f>SUM(H256:GA256)</f>
        <v>0</v>
      </c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>
        <v>0</v>
      </c>
      <c r="AG256" s="157">
        <v>0</v>
      </c>
      <c r="AH256" s="157">
        <v>0</v>
      </c>
      <c r="AI256" s="157"/>
      <c r="AJ256" s="157"/>
      <c r="AK256" s="157"/>
      <c r="AL256" s="157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  <c r="AY256" s="157"/>
      <c r="AZ256" s="157"/>
      <c r="BA256" s="157"/>
      <c r="BB256" s="157"/>
      <c r="BC256" s="157"/>
      <c r="BD256" s="157"/>
      <c r="BE256" s="157"/>
      <c r="BF256" s="157"/>
      <c r="BG256" s="157"/>
      <c r="BH256" s="157"/>
      <c r="BI256" s="157"/>
      <c r="BJ256" s="157"/>
      <c r="BK256" s="157"/>
      <c r="BL256" s="157"/>
      <c r="BM256" s="157"/>
      <c r="BN256" s="157"/>
      <c r="BO256" s="157"/>
      <c r="BP256" s="157"/>
      <c r="BQ256" s="157"/>
      <c r="BR256" s="157"/>
      <c r="BS256" s="157"/>
      <c r="BT256" s="157"/>
    </row>
    <row r="257" spans="1:72" ht="10.15" customHeight="1">
      <c r="A257" s="131"/>
      <c r="B257" s="154"/>
      <c r="C257" s="150"/>
      <c r="D257" s="151"/>
      <c r="E257" s="152"/>
      <c r="F257" s="142" t="s">
        <v>35</v>
      </c>
      <c r="G257" s="148">
        <f>SUM(H257:GA257)</f>
        <v>0</v>
      </c>
      <c r="H257" s="148">
        <f>IF(H$3&gt;=$C257,IF(H$3&lt;=$C257+$D257-1,VLOOKUP((H$3-$C257+1)/$D257,Profile!$B$2:$C$250,2)*($E257-$G256)-(IF(G$3&gt;=$C257,IF(G$3&lt;=$C257+$D257-1,VLOOKUP((G$3-$C257+1)/$D257,Profile!$B$2:$C$250,2)*($E257-$G256),0),0)),0),0)</f>
        <v>0</v>
      </c>
      <c r="I257" s="148">
        <f>IF(I$3&gt;=$C257,IF(I$3&lt;=$C257+$D257-1,VLOOKUP((I$3-$C257+1)/$D257,Profile!$B$2:$C$250,2)*($E257-$G256)-(IF(H$3&gt;=$C257,IF(H$3&lt;=$C257+$D257-1,VLOOKUP((H$3-$C257+1)/$D257,Profile!$B$2:$C$250,2)*($E257-$G256),0),0)),0),0)</f>
        <v>0</v>
      </c>
      <c r="J257" s="148">
        <f>IF(J$3&gt;=$C257,IF(J$3&lt;=$C257+$D257-1,VLOOKUP((J$3-$C257+1)/$D257,Profile!$B$2:$C$250,2)*($E257-$G256)-(IF(I$3&gt;=$C257,IF(I$3&lt;=$C257+$D257-1,VLOOKUP((I$3-$C257+1)/$D257,Profile!$B$2:$C$250,2)*($E257-$G256),0),0)),0),0)</f>
        <v>0</v>
      </c>
      <c r="K257" s="148">
        <f>IF(K$3&gt;=$C257,IF(K$3&lt;=$C257+$D257-1,VLOOKUP((K$3-$C257+1)/$D257,Profile!$B$2:$C$250,2)*($E257-$G256)-(IF(J$3&gt;=$C257,IF(J$3&lt;=$C257+$D257-1,VLOOKUP((J$3-$C257+1)/$D257,Profile!$B$2:$C$250,2)*($E257-$G256),0),0)),0),0)</f>
        <v>0</v>
      </c>
      <c r="L257" s="148">
        <f>IF(L$3&gt;=$C257,IF(L$3&lt;=$C257+$D257-1,VLOOKUP((L$3-$C257+1)/$D257,Profile!$B$2:$C$250,2)*($E257-$G256)-(IF(K$3&gt;=$C257,IF(K$3&lt;=$C257+$D257-1,VLOOKUP((K$3-$C257+1)/$D257,Profile!$B$2:$C$250,2)*($E257-$G256),0),0)),0),0)</f>
        <v>0</v>
      </c>
      <c r="M257" s="148">
        <f>IF(M$3&gt;=$C257,IF(M$3&lt;=$C257+$D257-1,VLOOKUP((M$3-$C257+1)/$D257,Profile!$B$2:$C$250,2)*($E257-$G256)-(IF(L$3&gt;=$C257,IF(L$3&lt;=$C257+$D257-1,VLOOKUP((L$3-$C257+1)/$D257,Profile!$B$2:$C$250,2)*($E257-$G256),0),0)),0),0)</f>
        <v>0</v>
      </c>
      <c r="N257" s="148">
        <f>IF(N$3&gt;=$C257,IF(N$3&lt;=$C257+$D257-1,VLOOKUP((N$3-$C257+1)/$D257,Profile!$B$2:$C$250,2)*($E257-$G256)-(IF(M$3&gt;=$C257,IF(M$3&lt;=$C257+$D257-1,VLOOKUP((M$3-$C257+1)/$D257,Profile!$B$2:$C$250,2)*($E257-$G256),0),0)),0),0)</f>
        <v>0</v>
      </c>
      <c r="O257" s="148">
        <f>IF(O$3&gt;=$C257,IF(O$3&lt;=$C257+$D257-1,VLOOKUP((O$3-$C257+1)/$D257,Profile!$B$2:$C$250,2)*($E257-$G256)-(IF(N$3&gt;=$C257,IF(N$3&lt;=$C257+$D257-1,VLOOKUP((N$3-$C257+1)/$D257,Profile!$B$2:$C$250,2)*($E257-$G256),0),0)),0),0)</f>
        <v>0</v>
      </c>
      <c r="P257" s="148">
        <f>IF(P$3&gt;=$C257,IF(P$3&lt;=$C257+$D257-1,VLOOKUP((P$3-$C257+1)/$D257,Profile!$B$2:$C$250,2)*($E257-$G256)-(IF(O$3&gt;=$C257,IF(O$3&lt;=$C257+$D257-1,VLOOKUP((O$3-$C257+1)/$D257,Profile!$B$2:$C$250,2)*($E257-$G256),0),0)),0),0)</f>
        <v>0</v>
      </c>
      <c r="Q257" s="148">
        <f>IF(Q$3&gt;=$C257,IF(Q$3&lt;=$C257+$D257-1,VLOOKUP((Q$3-$C257+1)/$D257,Profile!$B$2:$C$250,2)*($E257-$G256)-(IF(P$3&gt;=$C257,IF(P$3&lt;=$C257+$D257-1,VLOOKUP((P$3-$C257+1)/$D257,Profile!$B$2:$C$250,2)*($E257-$G256),0),0)),0),0)</f>
        <v>0</v>
      </c>
      <c r="R257" s="148">
        <f>IF(R$3&gt;=$C257,IF(R$3&lt;=$C257+$D257-1,VLOOKUP((R$3-$C257+1)/$D257,Profile!$B$2:$C$250,2)*($E257-$G256)-(IF(Q$3&gt;=$C257,IF(Q$3&lt;=$C257+$D257-1,VLOOKUP((Q$3-$C257+1)/$D257,Profile!$B$2:$C$250,2)*($E257-$G256),0),0)),0),0)</f>
        <v>0</v>
      </c>
      <c r="S257" s="148">
        <f>IF(S$3&gt;=$C257,IF(S$3&lt;=$C257+$D257-1,VLOOKUP((S$3-$C257+1)/$D257,Profile!$B$2:$C$250,2)*($E257-$G256)-(IF(R$3&gt;=$C257,IF(R$3&lt;=$C257+$D257-1,VLOOKUP((R$3-$C257+1)/$D257,Profile!$B$2:$C$250,2)*($E257-$G256),0),0)),0),0)</f>
        <v>0</v>
      </c>
      <c r="T257" s="148">
        <f>IF(T$3&gt;=$C257,IF(T$3&lt;=$C257+$D257-1,VLOOKUP((T$3-$C257+1)/$D257,Profile!$B$2:$C$250,2)*($E257-$G256)-(IF(S$3&gt;=$C257,IF(S$3&lt;=$C257+$D257-1,VLOOKUP((S$3-$C257+1)/$D257,Profile!$B$2:$C$250,2)*($E257-$G256),0),0)),0),0)</f>
        <v>0</v>
      </c>
      <c r="U257" s="148">
        <f>IF(U$3&gt;=$C257,IF(U$3&lt;=$C257+$D257-1,VLOOKUP((U$3-$C257+1)/$D257,Profile!$B$2:$C$250,2)*($E257-$G256)-(IF(T$3&gt;=$C257,IF(T$3&lt;=$C257+$D257-1,VLOOKUP((T$3-$C257+1)/$D257,Profile!$B$2:$C$250,2)*($E257-$G256),0),0)),0),0)</f>
        <v>0</v>
      </c>
      <c r="V257" s="148">
        <f>IF(V$3&gt;=$C257,IF(V$3&lt;=$C257+$D257-1,VLOOKUP((V$3-$C257+1)/$D257,Profile!$B$2:$C$250,2)*($E257-$G256)-(IF(U$3&gt;=$C257,IF(U$3&lt;=$C257+$D257-1,VLOOKUP((U$3-$C257+1)/$D257,Profile!$B$2:$C$250,2)*($E257-$G256),0),0)),0),0)</f>
        <v>0</v>
      </c>
      <c r="W257" s="148">
        <f>IF(W$3&gt;=$C257,IF(W$3&lt;=$C257+$D257-1,VLOOKUP((W$3-$C257+1)/$D257,Profile!$B$2:$C$250,2)*($E257-$G256)-(IF(V$3&gt;=$C257,IF(V$3&lt;=$C257+$D257-1,VLOOKUP((V$3-$C257+1)/$D257,Profile!$B$2:$C$250,2)*($E257-$G256),0),0)),0),0)</f>
        <v>0</v>
      </c>
      <c r="X257" s="148">
        <f>IF(X$3&gt;=$C257,IF(X$3&lt;=$C257+$D257-1,VLOOKUP((X$3-$C257+1)/$D257,Profile!$B$2:$C$250,2)*($E257-$G256)-(IF(W$3&gt;=$C257,IF(W$3&lt;=$C257+$D257-1,VLOOKUP((W$3-$C257+1)/$D257,Profile!$B$2:$C$250,2)*($E257-$G256),0),0)),0),0)</f>
        <v>0</v>
      </c>
      <c r="Y257" s="148">
        <f>IF(Y$3&gt;=$C257,IF(Y$3&lt;=$C257+$D257-1,VLOOKUP((Y$3-$C257+1)/$D257,Profile!$B$2:$C$250,2)*($E257-$G256)-(IF(X$3&gt;=$C257,IF(X$3&lt;=$C257+$D257-1,VLOOKUP((X$3-$C257+1)/$D257,Profile!$B$2:$C$250,2)*($E257-$G256),0),0)),0),0)</f>
        <v>0</v>
      </c>
      <c r="Z257" s="148">
        <f>IF(Z$3&gt;=$C257,IF(Z$3&lt;=$C257+$D257-1,VLOOKUP((Z$3-$C257+1)/$D257,Profile!$B$2:$C$250,2)*($E257-$G256)-(IF(Y$3&gt;=$C257,IF(Y$3&lt;=$C257+$D257-1,VLOOKUP((Y$3-$C257+1)/$D257,Profile!$B$2:$C$250,2)*($E257-$G256),0),0)),0),0)</f>
        <v>0</v>
      </c>
      <c r="AA257" s="148">
        <f>IF(AA$3&gt;=$C257,IF(AA$3&lt;=$C257+$D257-1,VLOOKUP((AA$3-$C257+1)/$D257,Profile!$B$2:$C$250,2)*($E257-$G256)-(IF(Z$3&gt;=$C257,IF(Z$3&lt;=$C257+$D257-1,VLOOKUP((Z$3-$C257+1)/$D257,Profile!$B$2:$C$250,2)*($E257-$G256),0),0)),0),0)</f>
        <v>0</v>
      </c>
      <c r="AB257" s="148">
        <f>IF(AB$3&gt;=$C257,IF(AB$3&lt;=$C257+$D257-1,VLOOKUP((AB$3-$C257+1)/$D257,Profile!$B$2:$C$250,2)*($E257-$G256)-(IF(AA$3&gt;=$C257,IF(AA$3&lt;=$C257+$D257-1,VLOOKUP((AA$3-$C257+1)/$D257,Profile!$B$2:$C$250,2)*($E257-$G256),0),0)),0),0)</f>
        <v>0</v>
      </c>
      <c r="AC257" s="148">
        <f>IF(AC$3&gt;=$C257,IF(AC$3&lt;=$C257+$D257-1,VLOOKUP((AC$3-$C257+1)/$D257,Profile!$B$2:$C$250,2)*($E257-$G256)-(IF(AB$3&gt;=$C257,IF(AB$3&lt;=$C257+$D257-1,VLOOKUP((AB$3-$C257+1)/$D257,Profile!$B$2:$C$250,2)*($E257-$G256),0),0)),0),0)</f>
        <v>0</v>
      </c>
      <c r="AD257" s="148">
        <f>IF(AD$3&gt;=$C257,IF(AD$3&lt;=$C257+$D257-1,VLOOKUP((AD$3-$C257+1)/$D257,Profile!$B$2:$C$250,2)*($E257-$G256)-(IF(AC$3&gt;=$C257,IF(AC$3&lt;=$C257+$D257-1,VLOOKUP((AC$3-$C257+1)/$D257,Profile!$B$2:$C$250,2)*($E257-$G256),0),0)),0),0)</f>
        <v>0</v>
      </c>
      <c r="AE257" s="148">
        <f>IF(AE$3&gt;=$C257,IF(AE$3&lt;=$C257+$D257-1,VLOOKUP((AE$3-$C257+1)/$D257,Profile!$B$2:$C$250,2)*($E257-$G256)-(IF(AD$3&gt;=$C257,IF(AD$3&lt;=$C257+$D257-1,VLOOKUP((AD$3-$C257+1)/$D257,Profile!$B$2:$C$250,2)*($E257-$G256),0),0)),0),0)</f>
        <v>0</v>
      </c>
      <c r="AF257" s="148">
        <f>IF(AF$3&gt;=$C257,IF(AF$3&lt;=$C257+$D257-1,VLOOKUP((AF$3-$C257+1)/$D257,Profile!$B$2:$C$250,2)*($E257-$G256)-(IF(AE$3&gt;=$C257,IF(AE$3&lt;=$C257+$D257-1,VLOOKUP((AE$3-$C257+1)/$D257,Profile!$B$2:$C$250,2)*($E257-$G256),0),0)),0),0)</f>
        <v>0</v>
      </c>
      <c r="AG257" s="148">
        <f>IF(AG$3&gt;=$C257,IF(AG$3&lt;=$C257+$D257-1,VLOOKUP((AG$3-$C257+1)/$D257,Profile!$B$2:$C$250,2)*($E257-$G256)-(IF(AF$3&gt;=$C257,IF(AF$3&lt;=$C257+$D257-1,VLOOKUP((AF$3-$C257+1)/$D257,Profile!$B$2:$C$250,2)*($E257-$G256),0),0)),0),0)</f>
        <v>0</v>
      </c>
      <c r="AH257" s="148">
        <f>IF(AH$3&gt;=$C257,IF(AH$3&lt;=$C257+$D257-1,VLOOKUP((AH$3-$C257+1)/$D257,Profile!$B$2:$C$250,2)*($E257-$G256)-(IF(AG$3&gt;=$C257,IF(AG$3&lt;=$C257+$D257-1,VLOOKUP((AG$3-$C257+1)/$D257,Profile!$B$2:$C$250,2)*($E257-$G256),0),0)),0),0)</f>
        <v>0</v>
      </c>
      <c r="AI257" s="148">
        <f>IF(AI$3&gt;=$C257,IF(AI$3&lt;=$C257+$D257-1,VLOOKUP((AI$3-$C257+1)/$D257,Profile!$B$2:$C$250,2)*($E257-$G256)-(IF(AH$3&gt;=$C257,IF(AH$3&lt;=$C257+$D257-1,VLOOKUP((AH$3-$C257+1)/$D257,Profile!$B$2:$C$250,2)*($E257-$G256),0),0)),0),0)</f>
        <v>0</v>
      </c>
      <c r="AJ257" s="148">
        <f>IF(AJ$3&gt;=$C257,IF(AJ$3&lt;=$C257+$D257-1,VLOOKUP((AJ$3-$C257+1)/$D257,Profile!$B$2:$C$250,2)*($E257-$G256)-(IF(AI$3&gt;=$C257,IF(AI$3&lt;=$C257+$D257-1,VLOOKUP((AI$3-$C257+1)/$D257,Profile!$B$2:$C$250,2)*($E257-$G256),0),0)),0),0)</f>
        <v>0</v>
      </c>
      <c r="AK257" s="148">
        <f>IF(AK$3&gt;=$C257,IF(AK$3&lt;=$C257+$D257-1,VLOOKUP((AK$3-$C257+1)/$D257,Profile!$B$2:$C$250,2)*($E257-$G256)-(IF(AJ$3&gt;=$C257,IF(AJ$3&lt;=$C257+$D257-1,VLOOKUP((AJ$3-$C257+1)/$D257,Profile!$B$2:$C$250,2)*($E257-$G256),0),0)),0),0)</f>
        <v>0</v>
      </c>
      <c r="AL257" s="148">
        <f>IF(AL$3&gt;=$C257,IF(AL$3&lt;=$C257+$D257-1,VLOOKUP((AL$3-$C257+1)/$D257,Profile!$B$2:$C$250,2)*($E257-$G256)-(IF(AK$3&gt;=$C257,IF(AK$3&lt;=$C257+$D257-1,VLOOKUP((AK$3-$C257+1)/$D257,Profile!$B$2:$C$250,2)*($E257-$G256),0),0)),0),0)</f>
        <v>0</v>
      </c>
      <c r="AM257" s="148">
        <f>IF(AM$3&gt;=$C257,IF(AM$3&lt;=$C257+$D257-1,VLOOKUP((AM$3-$C257+1)/$D257,Profile!$B$2:$C$250,2)*($E257-$G256)-(IF(AL$3&gt;=$C257,IF(AL$3&lt;=$C257+$D257-1,VLOOKUP((AL$3-$C257+1)/$D257,Profile!$B$2:$C$250,2)*($E257-$G256),0),0)),0),0)</f>
        <v>0</v>
      </c>
      <c r="AN257" s="148">
        <f>IF(AN$3&gt;=$C257,IF(AN$3&lt;=$C257+$D257-1,VLOOKUP((AN$3-$C257+1)/$D257,Profile!$B$2:$C$250,2)*($E257-$G256)-(IF(AM$3&gt;=$C257,IF(AM$3&lt;=$C257+$D257-1,VLOOKUP((AM$3-$C257+1)/$D257,Profile!$B$2:$C$250,2)*($E257-$G256),0),0)),0),0)</f>
        <v>0</v>
      </c>
      <c r="AO257" s="148">
        <f>IF(AO$3&gt;=$C257,IF(AO$3&lt;=$C257+$D257-1,VLOOKUP((AO$3-$C257+1)/$D257,Profile!$B$2:$C$250,2)*($E257-$G256)-(IF(AN$3&gt;=$C257,IF(AN$3&lt;=$C257+$D257-1,VLOOKUP((AN$3-$C257+1)/$D257,Profile!$B$2:$C$250,2)*($E257-$G256),0),0)),0),0)</f>
        <v>0</v>
      </c>
      <c r="AP257" s="148">
        <f>IF(AP$3&gt;=$C257,IF(AP$3&lt;=$C257+$D257-1,VLOOKUP((AP$3-$C257+1)/$D257,Profile!$B$2:$C$250,2)*($E257-$G256)-(IF(AO$3&gt;=$C257,IF(AO$3&lt;=$C257+$D257-1,VLOOKUP((AO$3-$C257+1)/$D257,Profile!$B$2:$C$250,2)*($E257-$G256),0),0)),0),0)</f>
        <v>0</v>
      </c>
      <c r="AQ257" s="148">
        <f>IF(AQ$3&gt;=$C257,IF(AQ$3&lt;=$C257+$D257-1,VLOOKUP((AQ$3-$C257+1)/$D257,Profile!$B$2:$C$250,2)*($E257-$G256)-(IF(AP$3&gt;=$C257,IF(AP$3&lt;=$C257+$D257-1,VLOOKUP((AP$3-$C257+1)/$D257,Profile!$B$2:$C$250,2)*($E257-$G256),0),0)),0),0)</f>
        <v>0</v>
      </c>
      <c r="AR257" s="148">
        <f>IF(AR$3&gt;=$C257,IF(AR$3&lt;=$C257+$D257-1,VLOOKUP((AR$3-$C257+1)/$D257,Profile!$B$2:$C$250,2)*($E257-$G256)-(IF(AQ$3&gt;=$C257,IF(AQ$3&lt;=$C257+$D257-1,VLOOKUP((AQ$3-$C257+1)/$D257,Profile!$B$2:$C$250,2)*($E257-$G256),0),0)),0),0)</f>
        <v>0</v>
      </c>
      <c r="AS257" s="148">
        <f>IF(AS$3&gt;=$C257,IF(AS$3&lt;=$C257+$D257-1,VLOOKUP((AS$3-$C257+1)/$D257,Profile!$B$2:$C$250,2)*($E257-$G256)-(IF(AR$3&gt;=$C257,IF(AR$3&lt;=$C257+$D257-1,VLOOKUP((AR$3-$C257+1)/$D257,Profile!$B$2:$C$250,2)*($E257-$G256),0),0)),0),0)</f>
        <v>0</v>
      </c>
      <c r="AT257" s="148">
        <f>IF(AT$3&gt;=$C257,IF(AT$3&lt;=$C257+$D257-1,VLOOKUP((AT$3-$C257+1)/$D257,Profile!$B$2:$C$250,2)*($E257-$G256)-(IF(AS$3&gt;=$C257,IF(AS$3&lt;=$C257+$D257-1,VLOOKUP((AS$3-$C257+1)/$D257,Profile!$B$2:$C$250,2)*($E257-$G256),0),0)),0),0)</f>
        <v>0</v>
      </c>
      <c r="AU257" s="148">
        <f>IF(AU$3&gt;=$C257,IF(AU$3&lt;=$C257+$D257-1,VLOOKUP((AU$3-$C257+1)/$D257,Profile!$B$2:$C$250,2)*($E257-$G256)-(IF(AT$3&gt;=$C257,IF(AT$3&lt;=$C257+$D257-1,VLOOKUP((AT$3-$C257+1)/$D257,Profile!$B$2:$C$250,2)*($E257-$G256),0),0)),0),0)</f>
        <v>0</v>
      </c>
      <c r="AV257" s="148">
        <f>IF(AV$3&gt;=$C257,IF(AV$3&lt;=$C257+$D257-1,VLOOKUP((AV$3-$C257+1)/$D257,Profile!$B$2:$C$250,2)*($E257-$G256)-(IF(AU$3&gt;=$C257,IF(AU$3&lt;=$C257+$D257-1,VLOOKUP((AU$3-$C257+1)/$D257,Profile!$B$2:$C$250,2)*($E257-$G256),0),0)),0),0)</f>
        <v>0</v>
      </c>
      <c r="AW257" s="148">
        <f>IF(AW$3&gt;=$C257,IF(AW$3&lt;=$C257+$D257-1,VLOOKUP((AW$3-$C257+1)/$D257,Profile!$B$2:$C$250,2)*($E257-$G256)-(IF(AV$3&gt;=$C257,IF(AV$3&lt;=$C257+$D257-1,VLOOKUP((AV$3-$C257+1)/$D257,Profile!$B$2:$C$250,2)*($E257-$G256),0),0)),0),0)</f>
        <v>0</v>
      </c>
      <c r="AX257" s="148">
        <f>IF(AX$3&gt;=$C257,IF(AX$3&lt;=$C257+$D257-1,VLOOKUP((AX$3-$C257+1)/$D257,Profile!$B$2:$C$250,2)*($E257-$G256)-(IF(AW$3&gt;=$C257,IF(AW$3&lt;=$C257+$D257-1,VLOOKUP((AW$3-$C257+1)/$D257,Profile!$B$2:$C$250,2)*($E257-$G256),0),0)),0),0)</f>
        <v>0</v>
      </c>
      <c r="AY257" s="148">
        <f>IF(AY$3&gt;=$C257,IF(AY$3&lt;=$C257+$D257-1,VLOOKUP((AY$3-$C257+1)/$D257,Profile!$B$2:$C$250,2)*($E257-$G256)-(IF(AX$3&gt;=$C257,IF(AX$3&lt;=$C257+$D257-1,VLOOKUP((AX$3-$C257+1)/$D257,Profile!$B$2:$C$250,2)*($E257-$G256),0),0)),0),0)</f>
        <v>0</v>
      </c>
      <c r="AZ257" s="148">
        <f>IF(AZ$3&gt;=$C257,IF(AZ$3&lt;=$C257+$D257-1,VLOOKUP((AZ$3-$C257+1)/$D257,Profile!$B$2:$C$250,2)*($E257-$G256)-(IF(AY$3&gt;=$C257,IF(AY$3&lt;=$C257+$D257-1,VLOOKUP((AY$3-$C257+1)/$D257,Profile!$B$2:$C$250,2)*($E257-$G256),0),0)),0),0)</f>
        <v>0</v>
      </c>
      <c r="BA257" s="148">
        <f>IF(BA$3&gt;=$C257,IF(BA$3&lt;=$C257+$D257-1,VLOOKUP((BA$3-$C257+1)/$D257,Profile!$B$2:$C$250,2)*($E257-$G256)-(IF(AZ$3&gt;=$C257,IF(AZ$3&lt;=$C257+$D257-1,VLOOKUP((AZ$3-$C257+1)/$D257,Profile!$B$2:$C$250,2)*($E257-$G256),0),0)),0),0)</f>
        <v>0</v>
      </c>
      <c r="BB257" s="148">
        <f>IF(BB$3&gt;=$C257,IF(BB$3&lt;=$C257+$D257-1,VLOOKUP((BB$3-$C257+1)/$D257,Profile!$B$2:$C$250,2)*($E257-$G256)-(IF(BA$3&gt;=$C257,IF(BA$3&lt;=$C257+$D257-1,VLOOKUP((BA$3-$C257+1)/$D257,Profile!$B$2:$C$250,2)*($E257-$G256),0),0)),0),0)</f>
        <v>0</v>
      </c>
      <c r="BC257" s="148">
        <f>IF(BC$3&gt;=$C257,IF(BC$3&lt;=$C257+$D257-1,VLOOKUP((BC$3-$C257+1)/$D257,Profile!$B$2:$C$250,2)*($E257-$G256)-(IF(BB$3&gt;=$C257,IF(BB$3&lt;=$C257+$D257-1,VLOOKUP((BB$3-$C257+1)/$D257,Profile!$B$2:$C$250,2)*($E257-$G256),0),0)),0),0)</f>
        <v>0</v>
      </c>
      <c r="BD257" s="148">
        <f>IF(BD$3&gt;=$C257,IF(BD$3&lt;=$C257+$D257-1,VLOOKUP((BD$3-$C257+1)/$D257,Profile!$B$2:$C$250,2)*($E257-$G256)-(IF(BC$3&gt;=$C257,IF(BC$3&lt;=$C257+$D257-1,VLOOKUP((BC$3-$C257+1)/$D257,Profile!$B$2:$C$250,2)*($E257-$G256),0),0)),0),0)</f>
        <v>0</v>
      </c>
      <c r="BE257" s="148">
        <f>IF(BE$3&gt;=$C257,IF(BE$3&lt;=$C257+$D257-1,VLOOKUP((BE$3-$C257+1)/$D257,Profile!$B$2:$C$250,2)*($E257-$G256)-(IF(BD$3&gt;=$C257,IF(BD$3&lt;=$C257+$D257-1,VLOOKUP((BD$3-$C257+1)/$D257,Profile!$B$2:$C$250,2)*($E257-$G256),0),0)),0),0)</f>
        <v>0</v>
      </c>
      <c r="BF257" s="148">
        <f>IF(BF$3&gt;=$C257,IF(BF$3&lt;=$C257+$D257-1,VLOOKUP((BF$3-$C257+1)/$D257,Profile!$B$2:$C$250,2)*($E257-$G256)-(IF(BE$3&gt;=$C257,IF(BE$3&lt;=$C257+$D257-1,VLOOKUP((BE$3-$C257+1)/$D257,Profile!$B$2:$C$250,2)*($E257-$G256),0),0)),0),0)</f>
        <v>0</v>
      </c>
      <c r="BG257" s="148">
        <f>IF(BG$3&gt;=$C257,IF(BG$3&lt;=$C257+$D257-1,VLOOKUP((BG$3-$C257+1)/$D257,Profile!$B$2:$C$250,2)*($E257-$G256)-(IF(BF$3&gt;=$C257,IF(BF$3&lt;=$C257+$D257-1,VLOOKUP((BF$3-$C257+1)/$D257,Profile!$B$2:$C$250,2)*($E257-$G256),0),0)),0),0)</f>
        <v>0</v>
      </c>
      <c r="BH257" s="148">
        <f>IF(BH$3&gt;=$C257,IF(BH$3&lt;=$C257+$D257-1,VLOOKUP((BH$3-$C257+1)/$D257,Profile!$B$2:$C$250,2)*($E257-$G256)-(IF(BG$3&gt;=$C257,IF(BG$3&lt;=$C257+$D257-1,VLOOKUP((BG$3-$C257+1)/$D257,Profile!$B$2:$C$250,2)*($E257-$G256),0),0)),0),0)</f>
        <v>0</v>
      </c>
      <c r="BI257" s="148">
        <f>IF(BI$3&gt;=$C257,IF(BI$3&lt;=$C257+$D257-1,VLOOKUP((BI$3-$C257+1)/$D257,Profile!$B$2:$C$250,2)*($E257-$G256)-(IF(BH$3&gt;=$C257,IF(BH$3&lt;=$C257+$D257-1,VLOOKUP((BH$3-$C257+1)/$D257,Profile!$B$2:$C$250,2)*($E257-$G256),0),0)),0),0)</f>
        <v>0</v>
      </c>
      <c r="BJ257" s="148">
        <f>IF(BJ$3&gt;=$C257,IF(BJ$3&lt;=$C257+$D257-1,VLOOKUP((BJ$3-$C257+1)/$D257,Profile!$B$2:$C$250,2)*($E257-$G256)-(IF(BI$3&gt;=$C257,IF(BI$3&lt;=$C257+$D257-1,VLOOKUP((BI$3-$C257+1)/$D257,Profile!$B$2:$C$250,2)*($E257-$G256),0),0)),0),0)</f>
        <v>0</v>
      </c>
      <c r="BK257" s="148">
        <f>IF(BK$3&gt;=$C257,IF(BK$3&lt;=$C257+$D257-1,VLOOKUP((BK$3-$C257+1)/$D257,Profile!$B$2:$C$250,2)*($E257-$G256)-(IF(BJ$3&gt;=$C257,IF(BJ$3&lt;=$C257+$D257-1,VLOOKUP((BJ$3-$C257+1)/$D257,Profile!$B$2:$C$250,2)*($E257-$G256),0),0)),0),0)</f>
        <v>0</v>
      </c>
      <c r="BL257" s="148">
        <f>IF(BL$3&gt;=$C257,IF(BL$3&lt;=$C257+$D257-1,VLOOKUP((BL$3-$C257+1)/$D257,Profile!$B$2:$C$250,2)*($E257-$G256)-(IF(BK$3&gt;=$C257,IF(BK$3&lt;=$C257+$D257-1,VLOOKUP((BK$3-$C257+1)/$D257,Profile!$B$2:$C$250,2)*($E257-$G256),0),0)),0),0)</f>
        <v>0</v>
      </c>
      <c r="BM257" s="148">
        <f>IF(BM$3&gt;=$C257,IF(BM$3&lt;=$C257+$D257-1,VLOOKUP((BM$3-$C257+1)/$D257,Profile!$B$2:$C$250,2)*($E257-$G256)-(IF(BL$3&gt;=$C257,IF(BL$3&lt;=$C257+$D257-1,VLOOKUP((BL$3-$C257+1)/$D257,Profile!$B$2:$C$250,2)*($E257-$G256),0),0)),0),0)</f>
        <v>0</v>
      </c>
      <c r="BN257" s="148">
        <f>IF(BN$3&gt;=$C257,IF(BN$3&lt;=$C257+$D257-1,VLOOKUP((BN$3-$C257+1)/$D257,Profile!$B$2:$C$250,2)*($E257-$G256)-(IF(BM$3&gt;=$C257,IF(BM$3&lt;=$C257+$D257-1,VLOOKUP((BM$3-$C257+1)/$D257,Profile!$B$2:$C$250,2)*($E257-$G256),0),0)),0),0)</f>
        <v>0</v>
      </c>
      <c r="BO257" s="148">
        <f>IF(BO$3&gt;=$C257,IF(BO$3&lt;=$C257+$D257-1,VLOOKUP((BO$3-$C257+1)/$D257,Profile!$B$2:$C$250,2)*($E257-$G256)-(IF(BN$3&gt;=$C257,IF(BN$3&lt;=$C257+$D257-1,VLOOKUP((BN$3-$C257+1)/$D257,Profile!$B$2:$C$250,2)*($E257-$G256),0),0)),0),0)</f>
        <v>0</v>
      </c>
      <c r="BP257" s="148">
        <f>IF(BP$3&gt;=$C257,IF(BP$3&lt;=$C257+$D257-1,VLOOKUP((BP$3-$C257+1)/$D257,Profile!$B$2:$C$250,2)*($E257-$G256)-(IF(BO$3&gt;=$C257,IF(BO$3&lt;=$C257+$D257-1,VLOOKUP((BO$3-$C257+1)/$D257,Profile!$B$2:$C$250,2)*($E257-$G256),0),0)),0),0)</f>
        <v>0</v>
      </c>
      <c r="BQ257" s="148">
        <f>IF(BQ$3&gt;=$C257,IF(BQ$3&lt;=$C257+$D257-1,VLOOKUP((BQ$3-$C257+1)/$D257,Profile!$B$2:$C$250,2)*($E257-$G256)-(IF(BP$3&gt;=$C257,IF(BP$3&lt;=$C257+$D257-1,VLOOKUP((BP$3-$C257+1)/$D257,Profile!$B$2:$C$250,2)*($E257-$G256),0),0)),0),0)</f>
        <v>0</v>
      </c>
      <c r="BR257" s="148">
        <f>IF(BR$3&gt;=$C257,IF(BR$3&lt;=$C257+$D257-1,VLOOKUP((BR$3-$C257+1)/$D257,Profile!$B$2:$C$250,2)*($E257-$G256)-(IF(BQ$3&gt;=$C257,IF(BQ$3&lt;=$C257+$D257-1,VLOOKUP((BQ$3-$C257+1)/$D257,Profile!$B$2:$C$250,2)*($E257-$G256),0),0)),0),0)</f>
        <v>0</v>
      </c>
      <c r="BS257" s="148">
        <f>IF(BS$3&gt;=$C257,IF(BS$3&lt;=$C257+$D257-1,VLOOKUP((BS$3-$C257+1)/$D257,Profile!$B$2:$C$250,2)*($E257-$G256)-(IF(BR$3&gt;=$C257,IF(BR$3&lt;=$C257+$D257-1,VLOOKUP((BR$3-$C257+1)/$D257,Profile!$B$2:$C$250,2)*($E257-$G256),0),0)),0),0)</f>
        <v>0</v>
      </c>
      <c r="BT257" s="148">
        <f>IF(BT$3&gt;=$C257,IF(BT$3&lt;=$C257+$D257-1,VLOOKUP((BT$3-$C257+1)/$D257,Profile!$B$2:$C$250,2)*($E257-$G256)-(IF(BS$3&gt;=$C257,IF(BS$3&lt;=$C257+$D257-1,VLOOKUP((BS$3-$C257+1)/$D257,Profile!$B$2:$C$250,2)*($E257-$G256),0),0)),0),0)</f>
        <v>0</v>
      </c>
    </row>
    <row r="258" spans="1:72" ht="10.15" customHeight="1">
      <c r="A258" s="131"/>
      <c r="C258" s="131"/>
      <c r="D258" s="153"/>
      <c r="E258" s="149"/>
      <c r="F258" s="142" t="s">
        <v>31</v>
      </c>
      <c r="G258" s="148">
        <f>SUM(H258:GA258)</f>
        <v>0</v>
      </c>
      <c r="H258" s="148">
        <f t="shared" ref="H258:AM258" si="202">+H256+H257</f>
        <v>0</v>
      </c>
      <c r="I258" s="148">
        <f t="shared" si="202"/>
        <v>0</v>
      </c>
      <c r="J258" s="148">
        <f t="shared" si="202"/>
        <v>0</v>
      </c>
      <c r="K258" s="148">
        <f t="shared" si="202"/>
        <v>0</v>
      </c>
      <c r="L258" s="148">
        <f t="shared" si="202"/>
        <v>0</v>
      </c>
      <c r="M258" s="148">
        <f t="shared" si="202"/>
        <v>0</v>
      </c>
      <c r="N258" s="148">
        <f t="shared" si="202"/>
        <v>0</v>
      </c>
      <c r="O258" s="148">
        <f t="shared" si="202"/>
        <v>0</v>
      </c>
      <c r="P258" s="148">
        <f t="shared" si="202"/>
        <v>0</v>
      </c>
      <c r="Q258" s="148">
        <f t="shared" si="202"/>
        <v>0</v>
      </c>
      <c r="R258" s="148">
        <f t="shared" si="202"/>
        <v>0</v>
      </c>
      <c r="S258" s="148">
        <f t="shared" si="202"/>
        <v>0</v>
      </c>
      <c r="T258" s="148">
        <f t="shared" si="202"/>
        <v>0</v>
      </c>
      <c r="U258" s="148">
        <f t="shared" si="202"/>
        <v>0</v>
      </c>
      <c r="V258" s="148">
        <f t="shared" si="202"/>
        <v>0</v>
      </c>
      <c r="W258" s="148">
        <f t="shared" si="202"/>
        <v>0</v>
      </c>
      <c r="X258" s="148">
        <f t="shared" si="202"/>
        <v>0</v>
      </c>
      <c r="Y258" s="148">
        <f t="shared" si="202"/>
        <v>0</v>
      </c>
      <c r="Z258" s="148">
        <f t="shared" si="202"/>
        <v>0</v>
      </c>
      <c r="AA258" s="148">
        <f t="shared" si="202"/>
        <v>0</v>
      </c>
      <c r="AB258" s="148">
        <f t="shared" si="202"/>
        <v>0</v>
      </c>
      <c r="AC258" s="148">
        <f t="shared" si="202"/>
        <v>0</v>
      </c>
      <c r="AD258" s="148">
        <f t="shared" si="202"/>
        <v>0</v>
      </c>
      <c r="AE258" s="148">
        <f t="shared" si="202"/>
        <v>0</v>
      </c>
      <c r="AF258" s="148">
        <f t="shared" si="202"/>
        <v>0</v>
      </c>
      <c r="AG258" s="148">
        <f t="shared" si="202"/>
        <v>0</v>
      </c>
      <c r="AH258" s="148">
        <f t="shared" si="202"/>
        <v>0</v>
      </c>
      <c r="AI258" s="148">
        <f t="shared" si="202"/>
        <v>0</v>
      </c>
      <c r="AJ258" s="148">
        <f t="shared" si="202"/>
        <v>0</v>
      </c>
      <c r="AK258" s="148">
        <f t="shared" si="202"/>
        <v>0</v>
      </c>
      <c r="AL258" s="148">
        <f t="shared" si="202"/>
        <v>0</v>
      </c>
      <c r="AM258" s="148">
        <f t="shared" si="202"/>
        <v>0</v>
      </c>
      <c r="AN258" s="148">
        <f t="shared" ref="AN258:BS258" si="203">+AN256+AN257</f>
        <v>0</v>
      </c>
      <c r="AO258" s="148">
        <f t="shared" si="203"/>
        <v>0</v>
      </c>
      <c r="AP258" s="148">
        <f t="shared" si="203"/>
        <v>0</v>
      </c>
      <c r="AQ258" s="148">
        <f t="shared" si="203"/>
        <v>0</v>
      </c>
      <c r="AR258" s="148">
        <f t="shared" si="203"/>
        <v>0</v>
      </c>
      <c r="AS258" s="148">
        <f t="shared" si="203"/>
        <v>0</v>
      </c>
      <c r="AT258" s="148">
        <f t="shared" si="203"/>
        <v>0</v>
      </c>
      <c r="AU258" s="148">
        <f t="shared" si="203"/>
        <v>0</v>
      </c>
      <c r="AV258" s="148">
        <f t="shared" si="203"/>
        <v>0</v>
      </c>
      <c r="AW258" s="148">
        <f t="shared" si="203"/>
        <v>0</v>
      </c>
      <c r="AX258" s="148">
        <f t="shared" si="203"/>
        <v>0</v>
      </c>
      <c r="AY258" s="148">
        <f t="shared" si="203"/>
        <v>0</v>
      </c>
      <c r="AZ258" s="148">
        <f t="shared" si="203"/>
        <v>0</v>
      </c>
      <c r="BA258" s="148">
        <f t="shared" si="203"/>
        <v>0</v>
      </c>
      <c r="BB258" s="148">
        <f t="shared" si="203"/>
        <v>0</v>
      </c>
      <c r="BC258" s="148">
        <f t="shared" si="203"/>
        <v>0</v>
      </c>
      <c r="BD258" s="148">
        <f t="shared" si="203"/>
        <v>0</v>
      </c>
      <c r="BE258" s="148">
        <f t="shared" si="203"/>
        <v>0</v>
      </c>
      <c r="BF258" s="148">
        <f t="shared" si="203"/>
        <v>0</v>
      </c>
      <c r="BG258" s="148">
        <f t="shared" si="203"/>
        <v>0</v>
      </c>
      <c r="BH258" s="148">
        <f t="shared" si="203"/>
        <v>0</v>
      </c>
      <c r="BI258" s="148">
        <f t="shared" si="203"/>
        <v>0</v>
      </c>
      <c r="BJ258" s="148">
        <f t="shared" si="203"/>
        <v>0</v>
      </c>
      <c r="BK258" s="148">
        <f t="shared" si="203"/>
        <v>0</v>
      </c>
      <c r="BL258" s="148">
        <f t="shared" si="203"/>
        <v>0</v>
      </c>
      <c r="BM258" s="148">
        <f t="shared" si="203"/>
        <v>0</v>
      </c>
      <c r="BN258" s="148">
        <f t="shared" si="203"/>
        <v>0</v>
      </c>
      <c r="BO258" s="148">
        <f t="shared" si="203"/>
        <v>0</v>
      </c>
      <c r="BP258" s="148">
        <f t="shared" si="203"/>
        <v>0</v>
      </c>
      <c r="BQ258" s="148">
        <f t="shared" si="203"/>
        <v>0</v>
      </c>
      <c r="BR258" s="148">
        <f t="shared" si="203"/>
        <v>0</v>
      </c>
      <c r="BS258" s="148">
        <f t="shared" si="203"/>
        <v>0</v>
      </c>
      <c r="BT258" s="148">
        <f>+BT256+BT257</f>
        <v>0</v>
      </c>
    </row>
    <row r="259" spans="1:72" ht="10.15" customHeight="1">
      <c r="A259" s="131"/>
      <c r="C259" s="131"/>
      <c r="D259" s="149"/>
      <c r="F259" s="142" t="s">
        <v>36</v>
      </c>
      <c r="G259" s="148"/>
      <c r="H259" s="148">
        <f>+H258</f>
        <v>0</v>
      </c>
      <c r="I259" s="148">
        <f t="shared" ref="I259:AN259" si="204">+I258+H259</f>
        <v>0</v>
      </c>
      <c r="J259" s="148">
        <f t="shared" si="204"/>
        <v>0</v>
      </c>
      <c r="K259" s="148">
        <f t="shared" si="204"/>
        <v>0</v>
      </c>
      <c r="L259" s="148">
        <f t="shared" si="204"/>
        <v>0</v>
      </c>
      <c r="M259" s="148">
        <f t="shared" si="204"/>
        <v>0</v>
      </c>
      <c r="N259" s="148">
        <f t="shared" si="204"/>
        <v>0</v>
      </c>
      <c r="O259" s="148">
        <f t="shared" si="204"/>
        <v>0</v>
      </c>
      <c r="P259" s="148">
        <f t="shared" si="204"/>
        <v>0</v>
      </c>
      <c r="Q259" s="148">
        <f t="shared" si="204"/>
        <v>0</v>
      </c>
      <c r="R259" s="148">
        <f t="shared" si="204"/>
        <v>0</v>
      </c>
      <c r="S259" s="148">
        <f t="shared" si="204"/>
        <v>0</v>
      </c>
      <c r="T259" s="148">
        <f t="shared" si="204"/>
        <v>0</v>
      </c>
      <c r="U259" s="148">
        <f t="shared" si="204"/>
        <v>0</v>
      </c>
      <c r="V259" s="148">
        <f t="shared" si="204"/>
        <v>0</v>
      </c>
      <c r="W259" s="148">
        <f t="shared" si="204"/>
        <v>0</v>
      </c>
      <c r="X259" s="148">
        <f t="shared" si="204"/>
        <v>0</v>
      </c>
      <c r="Y259" s="148">
        <f t="shared" si="204"/>
        <v>0</v>
      </c>
      <c r="Z259" s="148">
        <f t="shared" si="204"/>
        <v>0</v>
      </c>
      <c r="AA259" s="148">
        <f t="shared" si="204"/>
        <v>0</v>
      </c>
      <c r="AB259" s="148">
        <f t="shared" si="204"/>
        <v>0</v>
      </c>
      <c r="AC259" s="148">
        <f t="shared" si="204"/>
        <v>0</v>
      </c>
      <c r="AD259" s="148">
        <f t="shared" si="204"/>
        <v>0</v>
      </c>
      <c r="AE259" s="148">
        <f t="shared" si="204"/>
        <v>0</v>
      </c>
      <c r="AF259" s="148">
        <f t="shared" si="204"/>
        <v>0</v>
      </c>
      <c r="AG259" s="148">
        <f t="shared" si="204"/>
        <v>0</v>
      </c>
      <c r="AH259" s="148">
        <f t="shared" si="204"/>
        <v>0</v>
      </c>
      <c r="AI259" s="148">
        <f t="shared" si="204"/>
        <v>0</v>
      </c>
      <c r="AJ259" s="148">
        <f t="shared" si="204"/>
        <v>0</v>
      </c>
      <c r="AK259" s="148">
        <f t="shared" si="204"/>
        <v>0</v>
      </c>
      <c r="AL259" s="148">
        <f t="shared" si="204"/>
        <v>0</v>
      </c>
      <c r="AM259" s="148">
        <f t="shared" si="204"/>
        <v>0</v>
      </c>
      <c r="AN259" s="148">
        <f t="shared" si="204"/>
        <v>0</v>
      </c>
      <c r="AO259" s="148">
        <f t="shared" ref="AO259:BT259" si="205">+AO258+AN259</f>
        <v>0</v>
      </c>
      <c r="AP259" s="148">
        <f t="shared" si="205"/>
        <v>0</v>
      </c>
      <c r="AQ259" s="148">
        <f t="shared" si="205"/>
        <v>0</v>
      </c>
      <c r="AR259" s="148">
        <f t="shared" si="205"/>
        <v>0</v>
      </c>
      <c r="AS259" s="148">
        <f t="shared" si="205"/>
        <v>0</v>
      </c>
      <c r="AT259" s="148">
        <f t="shared" si="205"/>
        <v>0</v>
      </c>
      <c r="AU259" s="148">
        <f t="shared" si="205"/>
        <v>0</v>
      </c>
      <c r="AV259" s="148">
        <f t="shared" si="205"/>
        <v>0</v>
      </c>
      <c r="AW259" s="148">
        <f t="shared" si="205"/>
        <v>0</v>
      </c>
      <c r="AX259" s="148">
        <f t="shared" si="205"/>
        <v>0</v>
      </c>
      <c r="AY259" s="148">
        <f t="shared" si="205"/>
        <v>0</v>
      </c>
      <c r="AZ259" s="148">
        <f t="shared" si="205"/>
        <v>0</v>
      </c>
      <c r="BA259" s="148">
        <f t="shared" si="205"/>
        <v>0</v>
      </c>
      <c r="BB259" s="148">
        <f t="shared" si="205"/>
        <v>0</v>
      </c>
      <c r="BC259" s="148">
        <f t="shared" si="205"/>
        <v>0</v>
      </c>
      <c r="BD259" s="148">
        <f t="shared" si="205"/>
        <v>0</v>
      </c>
      <c r="BE259" s="148">
        <f t="shared" si="205"/>
        <v>0</v>
      </c>
      <c r="BF259" s="148">
        <f t="shared" si="205"/>
        <v>0</v>
      </c>
      <c r="BG259" s="148">
        <f t="shared" si="205"/>
        <v>0</v>
      </c>
      <c r="BH259" s="148">
        <f t="shared" si="205"/>
        <v>0</v>
      </c>
      <c r="BI259" s="148">
        <f t="shared" si="205"/>
        <v>0</v>
      </c>
      <c r="BJ259" s="148">
        <f t="shared" si="205"/>
        <v>0</v>
      </c>
      <c r="BK259" s="148">
        <f t="shared" si="205"/>
        <v>0</v>
      </c>
      <c r="BL259" s="148">
        <f t="shared" si="205"/>
        <v>0</v>
      </c>
      <c r="BM259" s="148">
        <f t="shared" si="205"/>
        <v>0</v>
      </c>
      <c r="BN259" s="148">
        <f t="shared" si="205"/>
        <v>0</v>
      </c>
      <c r="BO259" s="148">
        <f t="shared" si="205"/>
        <v>0</v>
      </c>
      <c r="BP259" s="148">
        <f t="shared" si="205"/>
        <v>0</v>
      </c>
      <c r="BQ259" s="148">
        <f t="shared" si="205"/>
        <v>0</v>
      </c>
      <c r="BR259" s="148">
        <f t="shared" si="205"/>
        <v>0</v>
      </c>
      <c r="BS259" s="148">
        <f t="shared" si="205"/>
        <v>0</v>
      </c>
      <c r="BT259" s="148">
        <f t="shared" si="205"/>
        <v>0</v>
      </c>
    </row>
    <row r="260" spans="1:72" ht="1.9" customHeight="1">
      <c r="A260" s="131"/>
      <c r="C260" s="131"/>
      <c r="E260" s="149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  <c r="BQ260" s="132"/>
      <c r="BR260" s="132"/>
      <c r="BS260" s="132"/>
      <c r="BT260" s="132"/>
    </row>
    <row r="261" spans="1:72" ht="10.15" customHeight="1">
      <c r="A261" s="131">
        <v>52</v>
      </c>
      <c r="B261" s="155" t="s">
        <v>15</v>
      </c>
      <c r="C261" s="131"/>
      <c r="E261" s="149"/>
      <c r="F261" s="156" t="s">
        <v>34</v>
      </c>
      <c r="G261" s="148">
        <f>SUM(H261:GA261)</f>
        <v>0</v>
      </c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  <c r="AR261" s="157"/>
      <c r="AS261" s="157"/>
      <c r="AT261" s="157"/>
      <c r="AU261" s="157"/>
      <c r="AV261" s="157"/>
      <c r="AW261" s="157"/>
      <c r="AX261" s="157"/>
      <c r="AY261" s="157"/>
      <c r="AZ261" s="157"/>
      <c r="BA261" s="157"/>
      <c r="BB261" s="157"/>
      <c r="BC261" s="157"/>
      <c r="BD261" s="157"/>
      <c r="BE261" s="157"/>
      <c r="BF261" s="157"/>
      <c r="BG261" s="157"/>
      <c r="BH261" s="157"/>
      <c r="BI261" s="157"/>
      <c r="BJ261" s="157"/>
      <c r="BK261" s="157"/>
      <c r="BL261" s="157"/>
      <c r="BM261" s="157"/>
      <c r="BN261" s="157"/>
      <c r="BO261" s="157"/>
      <c r="BP261" s="157"/>
      <c r="BQ261" s="157"/>
      <c r="BR261" s="157"/>
      <c r="BS261" s="157"/>
      <c r="BT261" s="157"/>
    </row>
    <row r="262" spans="1:72" ht="10.15" customHeight="1">
      <c r="C262" s="150"/>
      <c r="D262" s="151"/>
      <c r="E262" s="152"/>
      <c r="F262" s="142" t="s">
        <v>35</v>
      </c>
      <c r="G262" s="148">
        <f>SUM(H262:GA262)</f>
        <v>0</v>
      </c>
      <c r="H262" s="148">
        <f>IF(H$3&gt;=$C262,IF(H$3&lt;=$C262+$D262-1,VLOOKUP((H$3-$C262+1)/$D262,Profile!$B$2:$C$250,2)*($E262-$G261)-(IF(G$3&gt;=$C262,IF(G$3&lt;=$C262+$D262-1,VLOOKUP((G$3-$C262+1)/$D262,Profile!$B$2:$C$250,2)*($E262-$G261),0),0)),0),0)</f>
        <v>0</v>
      </c>
      <c r="I262" s="148">
        <f>IF(I$3&gt;=$C262,IF(I$3&lt;=$C262+$D262-1,VLOOKUP((I$3-$C262+1)/$D262,Profile!$B$2:$C$250,2)*($E262-$G261)-(IF(H$3&gt;=$C262,IF(H$3&lt;=$C262+$D262-1,VLOOKUP((H$3-$C262+1)/$D262,Profile!$B$2:$C$250,2)*($E262-$G261),0),0)),0),0)</f>
        <v>0</v>
      </c>
      <c r="J262" s="148">
        <f>IF(J$3&gt;=$C262,IF(J$3&lt;=$C262+$D262-1,VLOOKUP((J$3-$C262+1)/$D262,Profile!$B$2:$C$250,2)*($E262-$G261)-(IF(I$3&gt;=$C262,IF(I$3&lt;=$C262+$D262-1,VLOOKUP((I$3-$C262+1)/$D262,Profile!$B$2:$C$250,2)*($E262-$G261),0),0)),0),0)</f>
        <v>0</v>
      </c>
      <c r="K262" s="148">
        <f>IF(K$3&gt;=$C262,IF(K$3&lt;=$C262+$D262-1,VLOOKUP((K$3-$C262+1)/$D262,Profile!$B$2:$C$250,2)*($E262-$G261)-(IF(J$3&gt;=$C262,IF(J$3&lt;=$C262+$D262-1,VLOOKUP((J$3-$C262+1)/$D262,Profile!$B$2:$C$250,2)*($E262-$G261),0),0)),0),0)</f>
        <v>0</v>
      </c>
      <c r="L262" s="148">
        <f>IF(L$3&gt;=$C262,IF(L$3&lt;=$C262+$D262-1,VLOOKUP((L$3-$C262+1)/$D262,Profile!$B$2:$C$250,2)*($E262-$G261)-(IF(K$3&gt;=$C262,IF(K$3&lt;=$C262+$D262-1,VLOOKUP((K$3-$C262+1)/$D262,Profile!$B$2:$C$250,2)*($E262-$G261),0),0)),0),0)</f>
        <v>0</v>
      </c>
      <c r="M262" s="148">
        <f>IF(M$3&gt;=$C262,IF(M$3&lt;=$C262+$D262-1,VLOOKUP((M$3-$C262+1)/$D262,Profile!$B$2:$C$250,2)*($E262-$G261)-(IF(L$3&gt;=$C262,IF(L$3&lt;=$C262+$D262-1,VLOOKUP((L$3-$C262+1)/$D262,Profile!$B$2:$C$250,2)*($E262-$G261),0),0)),0),0)</f>
        <v>0</v>
      </c>
      <c r="N262" s="148">
        <f>IF(N$3&gt;=$C262,IF(N$3&lt;=$C262+$D262-1,VLOOKUP((N$3-$C262+1)/$D262,Profile!$B$2:$C$250,2)*($E262-$G261)-(IF(M$3&gt;=$C262,IF(M$3&lt;=$C262+$D262-1,VLOOKUP((M$3-$C262+1)/$D262,Profile!$B$2:$C$250,2)*($E262-$G261),0),0)),0),0)</f>
        <v>0</v>
      </c>
      <c r="O262" s="148">
        <f>IF(O$3&gt;=$C262,IF(O$3&lt;=$C262+$D262-1,VLOOKUP((O$3-$C262+1)/$D262,Profile!$B$2:$C$250,2)*($E262-$G261)-(IF(N$3&gt;=$C262,IF(N$3&lt;=$C262+$D262-1,VLOOKUP((N$3-$C262+1)/$D262,Profile!$B$2:$C$250,2)*($E262-$G261),0),0)),0),0)</f>
        <v>0</v>
      </c>
      <c r="P262" s="148">
        <f>IF(P$3&gt;=$C262,IF(P$3&lt;=$C262+$D262-1,VLOOKUP((P$3-$C262+1)/$D262,Profile!$B$2:$C$250,2)*($E262-$G261)-(IF(O$3&gt;=$C262,IF(O$3&lt;=$C262+$D262-1,VLOOKUP((O$3-$C262+1)/$D262,Profile!$B$2:$C$250,2)*($E262-$G261),0),0)),0),0)</f>
        <v>0</v>
      </c>
      <c r="Q262" s="148">
        <f>IF(Q$3&gt;=$C262,IF(Q$3&lt;=$C262+$D262-1,VLOOKUP((Q$3-$C262+1)/$D262,Profile!$B$2:$C$250,2)*($E262-$G261)-(IF(P$3&gt;=$C262,IF(P$3&lt;=$C262+$D262-1,VLOOKUP((P$3-$C262+1)/$D262,Profile!$B$2:$C$250,2)*($E262-$G261),0),0)),0),0)</f>
        <v>0</v>
      </c>
      <c r="R262" s="148">
        <f>IF(R$3&gt;=$C262,IF(R$3&lt;=$C262+$D262-1,VLOOKUP((R$3-$C262+1)/$D262,Profile!$B$2:$C$250,2)*($E262-$G261)-(IF(Q$3&gt;=$C262,IF(Q$3&lt;=$C262+$D262-1,VLOOKUP((Q$3-$C262+1)/$D262,Profile!$B$2:$C$250,2)*($E262-$G261),0),0)),0),0)</f>
        <v>0</v>
      </c>
      <c r="S262" s="148">
        <f>IF(S$3&gt;=$C262,IF(S$3&lt;=$C262+$D262-1,VLOOKUP((S$3-$C262+1)/$D262,Profile!$B$2:$C$250,2)*($E262-$G261)-(IF(R$3&gt;=$C262,IF(R$3&lt;=$C262+$D262-1,VLOOKUP((R$3-$C262+1)/$D262,Profile!$B$2:$C$250,2)*($E262-$G261),0),0)),0),0)</f>
        <v>0</v>
      </c>
      <c r="T262" s="148">
        <f>IF(T$3&gt;=$C262,IF(T$3&lt;=$C262+$D262-1,VLOOKUP((T$3-$C262+1)/$D262,Profile!$B$2:$C$250,2)*($E262-$G261)-(IF(S$3&gt;=$C262,IF(S$3&lt;=$C262+$D262-1,VLOOKUP((S$3-$C262+1)/$D262,Profile!$B$2:$C$250,2)*($E262-$G261),0),0)),0),0)</f>
        <v>0</v>
      </c>
      <c r="U262" s="148">
        <f>IF(U$3&gt;=$C262,IF(U$3&lt;=$C262+$D262-1,VLOOKUP((U$3-$C262+1)/$D262,Profile!$B$2:$C$250,2)*($E262-$G261)-(IF(T$3&gt;=$C262,IF(T$3&lt;=$C262+$D262-1,VLOOKUP((T$3-$C262+1)/$D262,Profile!$B$2:$C$250,2)*($E262-$G261),0),0)),0),0)</f>
        <v>0</v>
      </c>
      <c r="V262" s="148">
        <f>IF(V$3&gt;=$C262,IF(V$3&lt;=$C262+$D262-1,VLOOKUP((V$3-$C262+1)/$D262,Profile!$B$2:$C$250,2)*($E262-$G261)-(IF(U$3&gt;=$C262,IF(U$3&lt;=$C262+$D262-1,VLOOKUP((U$3-$C262+1)/$D262,Profile!$B$2:$C$250,2)*($E262-$G261),0),0)),0),0)</f>
        <v>0</v>
      </c>
      <c r="W262" s="148">
        <f>IF(W$3&gt;=$C262,IF(W$3&lt;=$C262+$D262-1,VLOOKUP((W$3-$C262+1)/$D262,Profile!$B$2:$C$250,2)*($E262-$G261)-(IF(V$3&gt;=$C262,IF(V$3&lt;=$C262+$D262-1,VLOOKUP((V$3-$C262+1)/$D262,Profile!$B$2:$C$250,2)*($E262-$G261),0),0)),0),0)</f>
        <v>0</v>
      </c>
      <c r="X262" s="148">
        <f>IF(X$3&gt;=$C262,IF(X$3&lt;=$C262+$D262-1,VLOOKUP((X$3-$C262+1)/$D262,Profile!$B$2:$C$250,2)*($E262-$G261)-(IF(W$3&gt;=$C262,IF(W$3&lt;=$C262+$D262-1,VLOOKUP((W$3-$C262+1)/$D262,Profile!$B$2:$C$250,2)*($E262-$G261),0),0)),0),0)</f>
        <v>0</v>
      </c>
      <c r="Y262" s="148">
        <f>IF(Y$3&gt;=$C262,IF(Y$3&lt;=$C262+$D262-1,VLOOKUP((Y$3-$C262+1)/$D262,Profile!$B$2:$C$250,2)*($E262-$G261)-(IF(X$3&gt;=$C262,IF(X$3&lt;=$C262+$D262-1,VLOOKUP((X$3-$C262+1)/$D262,Profile!$B$2:$C$250,2)*($E262-$G261),0),0)),0),0)</f>
        <v>0</v>
      </c>
      <c r="Z262" s="148">
        <f>IF(Z$3&gt;=$C262,IF(Z$3&lt;=$C262+$D262-1,VLOOKUP((Z$3-$C262+1)/$D262,Profile!$B$2:$C$250,2)*($E262-$G261)-(IF(Y$3&gt;=$C262,IF(Y$3&lt;=$C262+$D262-1,VLOOKUP((Y$3-$C262+1)/$D262,Profile!$B$2:$C$250,2)*($E262-$G261),0),0)),0),0)</f>
        <v>0</v>
      </c>
      <c r="AA262" s="148">
        <f>IF(AA$3&gt;=$C262,IF(AA$3&lt;=$C262+$D262-1,VLOOKUP((AA$3-$C262+1)/$D262,Profile!$B$2:$C$250,2)*($E262-$G261)-(IF(Z$3&gt;=$C262,IF(Z$3&lt;=$C262+$D262-1,VLOOKUP((Z$3-$C262+1)/$D262,Profile!$B$2:$C$250,2)*($E262-$G261),0),0)),0),0)</f>
        <v>0</v>
      </c>
      <c r="AB262" s="148">
        <f>IF(AB$3&gt;=$C262,IF(AB$3&lt;=$C262+$D262-1,VLOOKUP((AB$3-$C262+1)/$D262,Profile!$B$2:$C$250,2)*($E262-$G261)-(IF(AA$3&gt;=$C262,IF(AA$3&lt;=$C262+$D262-1,VLOOKUP((AA$3-$C262+1)/$D262,Profile!$B$2:$C$250,2)*($E262-$G261),0),0)),0),0)</f>
        <v>0</v>
      </c>
      <c r="AC262" s="148">
        <f>IF(AC$3&gt;=$C262,IF(AC$3&lt;=$C262+$D262-1,VLOOKUP((AC$3-$C262+1)/$D262,Profile!$B$2:$C$250,2)*($E262-$G261)-(IF(AB$3&gt;=$C262,IF(AB$3&lt;=$C262+$D262-1,VLOOKUP((AB$3-$C262+1)/$D262,Profile!$B$2:$C$250,2)*($E262-$G261),0),0)),0),0)</f>
        <v>0</v>
      </c>
      <c r="AD262" s="148">
        <f>IF(AD$3&gt;=$C262,IF(AD$3&lt;=$C262+$D262-1,VLOOKUP((AD$3-$C262+1)/$D262,Profile!$B$2:$C$250,2)*($E262-$G261)-(IF(AC$3&gt;=$C262,IF(AC$3&lt;=$C262+$D262-1,VLOOKUP((AC$3-$C262+1)/$D262,Profile!$B$2:$C$250,2)*($E262-$G261),0),0)),0),0)</f>
        <v>0</v>
      </c>
      <c r="AE262" s="148">
        <f>IF(AE$3&gt;=$C262,IF(AE$3&lt;=$C262+$D262-1,VLOOKUP((AE$3-$C262+1)/$D262,Profile!$B$2:$C$250,2)*($E262-$G261)-(IF(AD$3&gt;=$C262,IF(AD$3&lt;=$C262+$D262-1,VLOOKUP((AD$3-$C262+1)/$D262,Profile!$B$2:$C$250,2)*($E262-$G261),0),0)),0),0)</f>
        <v>0</v>
      </c>
      <c r="AF262" s="148">
        <f>IF(AF$3&gt;=$C262,IF(AF$3&lt;=$C262+$D262-1,VLOOKUP((AF$3-$C262+1)/$D262,Profile!$B$2:$C$250,2)*($E262-$G261)-(IF(AE$3&gt;=$C262,IF(AE$3&lt;=$C262+$D262-1,VLOOKUP((AE$3-$C262+1)/$D262,Profile!$B$2:$C$250,2)*($E262-$G261),0),0)),0),0)</f>
        <v>0</v>
      </c>
      <c r="AG262" s="148">
        <f>IF(AG$3&gt;=$C262,IF(AG$3&lt;=$C262+$D262-1,VLOOKUP((AG$3-$C262+1)/$D262,Profile!$B$2:$C$250,2)*($E262-$G261)-(IF(AF$3&gt;=$C262,IF(AF$3&lt;=$C262+$D262-1,VLOOKUP((AF$3-$C262+1)/$D262,Profile!$B$2:$C$250,2)*($E262-$G261),0),0)),0),0)</f>
        <v>0</v>
      </c>
      <c r="AH262" s="148">
        <f>IF(AH$3&gt;=$C262,IF(AH$3&lt;=$C262+$D262-1,VLOOKUP((AH$3-$C262+1)/$D262,Profile!$B$2:$C$250,2)*($E262-$G261)-(IF(AG$3&gt;=$C262,IF(AG$3&lt;=$C262+$D262-1,VLOOKUP((AG$3-$C262+1)/$D262,Profile!$B$2:$C$250,2)*($E262-$G261),0),0)),0),0)</f>
        <v>0</v>
      </c>
      <c r="AI262" s="148">
        <f>IF(AI$3&gt;=$C262,IF(AI$3&lt;=$C262+$D262-1,VLOOKUP((AI$3-$C262+1)/$D262,Profile!$B$2:$C$250,2)*($E262-$G261)-(IF(AH$3&gt;=$C262,IF(AH$3&lt;=$C262+$D262-1,VLOOKUP((AH$3-$C262+1)/$D262,Profile!$B$2:$C$250,2)*($E262-$G261),0),0)),0),0)</f>
        <v>0</v>
      </c>
      <c r="AJ262" s="148">
        <f>IF(AJ$3&gt;=$C262,IF(AJ$3&lt;=$C262+$D262-1,VLOOKUP((AJ$3-$C262+1)/$D262,Profile!$B$2:$C$250,2)*($E262-$G261)-(IF(AI$3&gt;=$C262,IF(AI$3&lt;=$C262+$D262-1,VLOOKUP((AI$3-$C262+1)/$D262,Profile!$B$2:$C$250,2)*($E262-$G261),0),0)),0),0)</f>
        <v>0</v>
      </c>
      <c r="AK262" s="148">
        <f>IF(AK$3&gt;=$C262,IF(AK$3&lt;=$C262+$D262-1,VLOOKUP((AK$3-$C262+1)/$D262,Profile!$B$2:$C$250,2)*($E262-$G261)-(IF(AJ$3&gt;=$C262,IF(AJ$3&lt;=$C262+$D262-1,VLOOKUP((AJ$3-$C262+1)/$D262,Profile!$B$2:$C$250,2)*($E262-$G261),0),0)),0),0)</f>
        <v>0</v>
      </c>
      <c r="AL262" s="148">
        <f>IF(AL$3&gt;=$C262,IF(AL$3&lt;=$C262+$D262-1,VLOOKUP((AL$3-$C262+1)/$D262,Profile!$B$2:$C$250,2)*($E262-$G261)-(IF(AK$3&gt;=$C262,IF(AK$3&lt;=$C262+$D262-1,VLOOKUP((AK$3-$C262+1)/$D262,Profile!$B$2:$C$250,2)*($E262-$G261),0),0)),0),0)</f>
        <v>0</v>
      </c>
      <c r="AM262" s="148">
        <f>IF(AM$3&gt;=$C262,IF(AM$3&lt;=$C262+$D262-1,VLOOKUP((AM$3-$C262+1)/$D262,Profile!$B$2:$C$250,2)*($E262-$G261)-(IF(AL$3&gt;=$C262,IF(AL$3&lt;=$C262+$D262-1,VLOOKUP((AL$3-$C262+1)/$D262,Profile!$B$2:$C$250,2)*($E262-$G261),0),0)),0),0)</f>
        <v>0</v>
      </c>
      <c r="AN262" s="148">
        <f>IF(AN$3&gt;=$C262,IF(AN$3&lt;=$C262+$D262-1,VLOOKUP((AN$3-$C262+1)/$D262,Profile!$B$2:$C$250,2)*($E262-$G261)-(IF(AM$3&gt;=$C262,IF(AM$3&lt;=$C262+$D262-1,VLOOKUP((AM$3-$C262+1)/$D262,Profile!$B$2:$C$250,2)*($E262-$G261),0),0)),0),0)</f>
        <v>0</v>
      </c>
      <c r="AO262" s="148">
        <f>IF(AO$3&gt;=$C262,IF(AO$3&lt;=$C262+$D262-1,VLOOKUP((AO$3-$C262+1)/$D262,Profile!$B$2:$C$250,2)*($E262-$G261)-(IF(AN$3&gt;=$C262,IF(AN$3&lt;=$C262+$D262-1,VLOOKUP((AN$3-$C262+1)/$D262,Profile!$B$2:$C$250,2)*($E262-$G261),0),0)),0),0)</f>
        <v>0</v>
      </c>
      <c r="AP262" s="148">
        <f>IF(AP$3&gt;=$C262,IF(AP$3&lt;=$C262+$D262-1,VLOOKUP((AP$3-$C262+1)/$D262,Profile!$B$2:$C$250,2)*($E262-$G261)-(IF(AO$3&gt;=$C262,IF(AO$3&lt;=$C262+$D262-1,VLOOKUP((AO$3-$C262+1)/$D262,Profile!$B$2:$C$250,2)*($E262-$G261),0),0)),0),0)</f>
        <v>0</v>
      </c>
      <c r="AQ262" s="148">
        <f>IF(AQ$3&gt;=$C262,IF(AQ$3&lt;=$C262+$D262-1,VLOOKUP((AQ$3-$C262+1)/$D262,Profile!$B$2:$C$250,2)*($E262-$G261)-(IF(AP$3&gt;=$C262,IF(AP$3&lt;=$C262+$D262-1,VLOOKUP((AP$3-$C262+1)/$D262,Profile!$B$2:$C$250,2)*($E262-$G261),0),0)),0),0)</f>
        <v>0</v>
      </c>
      <c r="AR262" s="148">
        <f>IF(AR$3&gt;=$C262,IF(AR$3&lt;=$C262+$D262-1,VLOOKUP((AR$3-$C262+1)/$D262,Profile!$B$2:$C$250,2)*($E262-$G261)-(IF(AQ$3&gt;=$C262,IF(AQ$3&lt;=$C262+$D262-1,VLOOKUP((AQ$3-$C262+1)/$D262,Profile!$B$2:$C$250,2)*($E262-$G261),0),0)),0),0)</f>
        <v>0</v>
      </c>
      <c r="AS262" s="148">
        <f>IF(AS$3&gt;=$C262,IF(AS$3&lt;=$C262+$D262-1,VLOOKUP((AS$3-$C262+1)/$D262,Profile!$B$2:$C$250,2)*($E262-$G261)-(IF(AR$3&gt;=$C262,IF(AR$3&lt;=$C262+$D262-1,VLOOKUP((AR$3-$C262+1)/$D262,Profile!$B$2:$C$250,2)*($E262-$G261),0),0)),0),0)</f>
        <v>0</v>
      </c>
      <c r="AT262" s="148">
        <f>IF(AT$3&gt;=$C262,IF(AT$3&lt;=$C262+$D262-1,VLOOKUP((AT$3-$C262+1)/$D262,Profile!$B$2:$C$250,2)*($E262-$G261)-(IF(AS$3&gt;=$C262,IF(AS$3&lt;=$C262+$D262-1,VLOOKUP((AS$3-$C262+1)/$D262,Profile!$B$2:$C$250,2)*($E262-$G261),0),0)),0),0)</f>
        <v>0</v>
      </c>
      <c r="AU262" s="148">
        <f>IF(AU$3&gt;=$C262,IF(AU$3&lt;=$C262+$D262-1,VLOOKUP((AU$3-$C262+1)/$D262,Profile!$B$2:$C$250,2)*($E262-$G261)-(IF(AT$3&gt;=$C262,IF(AT$3&lt;=$C262+$D262-1,VLOOKUP((AT$3-$C262+1)/$D262,Profile!$B$2:$C$250,2)*($E262-$G261),0),0)),0),0)</f>
        <v>0</v>
      </c>
      <c r="AV262" s="148">
        <f>IF(AV$3&gt;=$C262,IF(AV$3&lt;=$C262+$D262-1,VLOOKUP((AV$3-$C262+1)/$D262,Profile!$B$2:$C$250,2)*($E262-$G261)-(IF(AU$3&gt;=$C262,IF(AU$3&lt;=$C262+$D262-1,VLOOKUP((AU$3-$C262+1)/$D262,Profile!$B$2:$C$250,2)*($E262-$G261),0),0)),0),0)</f>
        <v>0</v>
      </c>
      <c r="AW262" s="148">
        <f>IF(AW$3&gt;=$C262,IF(AW$3&lt;=$C262+$D262-1,VLOOKUP((AW$3-$C262+1)/$D262,Profile!$B$2:$C$250,2)*($E262-$G261)-(IF(AV$3&gt;=$C262,IF(AV$3&lt;=$C262+$D262-1,VLOOKUP((AV$3-$C262+1)/$D262,Profile!$B$2:$C$250,2)*($E262-$G261),0),0)),0),0)</f>
        <v>0</v>
      </c>
      <c r="AX262" s="148">
        <f>IF(AX$3&gt;=$C262,IF(AX$3&lt;=$C262+$D262-1,VLOOKUP((AX$3-$C262+1)/$D262,Profile!$B$2:$C$250,2)*($E262-$G261)-(IF(AW$3&gt;=$C262,IF(AW$3&lt;=$C262+$D262-1,VLOOKUP((AW$3-$C262+1)/$D262,Profile!$B$2:$C$250,2)*($E262-$G261),0),0)),0),0)</f>
        <v>0</v>
      </c>
      <c r="AY262" s="148">
        <f>IF(AY$3&gt;=$C262,IF(AY$3&lt;=$C262+$D262-1,VLOOKUP((AY$3-$C262+1)/$D262,Profile!$B$2:$C$250,2)*($E262-$G261)-(IF(AX$3&gt;=$C262,IF(AX$3&lt;=$C262+$D262-1,VLOOKUP((AX$3-$C262+1)/$D262,Profile!$B$2:$C$250,2)*($E262-$G261),0),0)),0),0)</f>
        <v>0</v>
      </c>
      <c r="AZ262" s="148">
        <f>IF(AZ$3&gt;=$C262,IF(AZ$3&lt;=$C262+$D262-1,VLOOKUP((AZ$3-$C262+1)/$D262,Profile!$B$2:$C$250,2)*($E262-$G261)-(IF(AY$3&gt;=$C262,IF(AY$3&lt;=$C262+$D262-1,VLOOKUP((AY$3-$C262+1)/$D262,Profile!$B$2:$C$250,2)*($E262-$G261),0),0)),0),0)</f>
        <v>0</v>
      </c>
      <c r="BA262" s="148">
        <f>IF(BA$3&gt;=$C262,IF(BA$3&lt;=$C262+$D262-1,VLOOKUP((BA$3-$C262+1)/$D262,Profile!$B$2:$C$250,2)*($E262-$G261)-(IF(AZ$3&gt;=$C262,IF(AZ$3&lt;=$C262+$D262-1,VLOOKUP((AZ$3-$C262+1)/$D262,Profile!$B$2:$C$250,2)*($E262-$G261),0),0)),0),0)</f>
        <v>0</v>
      </c>
      <c r="BB262" s="148">
        <f>IF(BB$3&gt;=$C262,IF(BB$3&lt;=$C262+$D262-1,VLOOKUP((BB$3-$C262+1)/$D262,Profile!$B$2:$C$250,2)*($E262-$G261)-(IF(BA$3&gt;=$C262,IF(BA$3&lt;=$C262+$D262-1,VLOOKUP((BA$3-$C262+1)/$D262,Profile!$B$2:$C$250,2)*($E262-$G261),0),0)),0),0)</f>
        <v>0</v>
      </c>
      <c r="BC262" s="148">
        <f>IF(BC$3&gt;=$C262,IF(BC$3&lt;=$C262+$D262-1,VLOOKUP((BC$3-$C262+1)/$D262,Profile!$B$2:$C$250,2)*($E262-$G261)-(IF(BB$3&gt;=$C262,IF(BB$3&lt;=$C262+$D262-1,VLOOKUP((BB$3-$C262+1)/$D262,Profile!$B$2:$C$250,2)*($E262-$G261),0),0)),0),0)</f>
        <v>0</v>
      </c>
      <c r="BD262" s="148">
        <f>IF(BD$3&gt;=$C262,IF(BD$3&lt;=$C262+$D262-1,VLOOKUP((BD$3-$C262+1)/$D262,Profile!$B$2:$C$250,2)*($E262-$G261)-(IF(BC$3&gt;=$C262,IF(BC$3&lt;=$C262+$D262-1,VLOOKUP((BC$3-$C262+1)/$D262,Profile!$B$2:$C$250,2)*($E262-$G261),0),0)),0),0)</f>
        <v>0</v>
      </c>
      <c r="BE262" s="148">
        <f>IF(BE$3&gt;=$C262,IF(BE$3&lt;=$C262+$D262-1,VLOOKUP((BE$3-$C262+1)/$D262,Profile!$B$2:$C$250,2)*($E262-$G261)-(IF(BD$3&gt;=$C262,IF(BD$3&lt;=$C262+$D262-1,VLOOKUP((BD$3-$C262+1)/$D262,Profile!$B$2:$C$250,2)*($E262-$G261),0),0)),0),0)</f>
        <v>0</v>
      </c>
      <c r="BF262" s="148">
        <f>IF(BF$3&gt;=$C262,IF(BF$3&lt;=$C262+$D262-1,VLOOKUP((BF$3-$C262+1)/$D262,Profile!$B$2:$C$250,2)*($E262-$G261)-(IF(BE$3&gt;=$C262,IF(BE$3&lt;=$C262+$D262-1,VLOOKUP((BE$3-$C262+1)/$D262,Profile!$B$2:$C$250,2)*($E262-$G261),0),0)),0),0)</f>
        <v>0</v>
      </c>
      <c r="BG262" s="148">
        <f>IF(BG$3&gt;=$C262,IF(BG$3&lt;=$C262+$D262-1,VLOOKUP((BG$3-$C262+1)/$D262,Profile!$B$2:$C$250,2)*($E262-$G261)-(IF(BF$3&gt;=$C262,IF(BF$3&lt;=$C262+$D262-1,VLOOKUP((BF$3-$C262+1)/$D262,Profile!$B$2:$C$250,2)*($E262-$G261),0),0)),0),0)</f>
        <v>0</v>
      </c>
      <c r="BH262" s="148">
        <f>IF(BH$3&gt;=$C262,IF(BH$3&lt;=$C262+$D262-1,VLOOKUP((BH$3-$C262+1)/$D262,Profile!$B$2:$C$250,2)*($E262-$G261)-(IF(BG$3&gt;=$C262,IF(BG$3&lt;=$C262+$D262-1,VLOOKUP((BG$3-$C262+1)/$D262,Profile!$B$2:$C$250,2)*($E262-$G261),0),0)),0),0)</f>
        <v>0</v>
      </c>
      <c r="BI262" s="148">
        <f>IF(BI$3&gt;=$C262,IF(BI$3&lt;=$C262+$D262-1,VLOOKUP((BI$3-$C262+1)/$D262,Profile!$B$2:$C$250,2)*($E262-$G261)-(IF(BH$3&gt;=$C262,IF(BH$3&lt;=$C262+$D262-1,VLOOKUP((BH$3-$C262+1)/$D262,Profile!$B$2:$C$250,2)*($E262-$G261),0),0)),0),0)</f>
        <v>0</v>
      </c>
      <c r="BJ262" s="148">
        <f>IF(BJ$3&gt;=$C262,IF(BJ$3&lt;=$C262+$D262-1,VLOOKUP((BJ$3-$C262+1)/$D262,Profile!$B$2:$C$250,2)*($E262-$G261)-(IF(BI$3&gt;=$C262,IF(BI$3&lt;=$C262+$D262-1,VLOOKUP((BI$3-$C262+1)/$D262,Profile!$B$2:$C$250,2)*($E262-$G261),0),0)),0),0)</f>
        <v>0</v>
      </c>
      <c r="BK262" s="148">
        <f>IF(BK$3&gt;=$C262,IF(BK$3&lt;=$C262+$D262-1,VLOOKUP((BK$3-$C262+1)/$D262,Profile!$B$2:$C$250,2)*($E262-$G261)-(IF(BJ$3&gt;=$C262,IF(BJ$3&lt;=$C262+$D262-1,VLOOKUP((BJ$3-$C262+1)/$D262,Profile!$B$2:$C$250,2)*($E262-$G261),0),0)),0),0)</f>
        <v>0</v>
      </c>
      <c r="BL262" s="148">
        <f>IF(BL$3&gt;=$C262,IF(BL$3&lt;=$C262+$D262-1,VLOOKUP((BL$3-$C262+1)/$D262,Profile!$B$2:$C$250,2)*($E262-$G261)-(IF(BK$3&gt;=$C262,IF(BK$3&lt;=$C262+$D262-1,VLOOKUP((BK$3-$C262+1)/$D262,Profile!$B$2:$C$250,2)*($E262-$G261),0),0)),0),0)</f>
        <v>0</v>
      </c>
      <c r="BM262" s="148">
        <f>IF(BM$3&gt;=$C262,IF(BM$3&lt;=$C262+$D262-1,VLOOKUP((BM$3-$C262+1)/$D262,Profile!$B$2:$C$250,2)*($E262-$G261)-(IF(BL$3&gt;=$C262,IF(BL$3&lt;=$C262+$D262-1,VLOOKUP((BL$3-$C262+1)/$D262,Profile!$B$2:$C$250,2)*($E262-$G261),0),0)),0),0)</f>
        <v>0</v>
      </c>
      <c r="BN262" s="148">
        <f>IF(BN$3&gt;=$C262,IF(BN$3&lt;=$C262+$D262-1,VLOOKUP((BN$3-$C262+1)/$D262,Profile!$B$2:$C$250,2)*($E262-$G261)-(IF(BM$3&gt;=$C262,IF(BM$3&lt;=$C262+$D262-1,VLOOKUP((BM$3-$C262+1)/$D262,Profile!$B$2:$C$250,2)*($E262-$G261),0),0)),0),0)</f>
        <v>0</v>
      </c>
      <c r="BO262" s="148">
        <f>IF(BO$3&gt;=$C262,IF(BO$3&lt;=$C262+$D262-1,VLOOKUP((BO$3-$C262+1)/$D262,Profile!$B$2:$C$250,2)*($E262-$G261)-(IF(BN$3&gt;=$C262,IF(BN$3&lt;=$C262+$D262-1,VLOOKUP((BN$3-$C262+1)/$D262,Profile!$B$2:$C$250,2)*($E262-$G261),0),0)),0),0)</f>
        <v>0</v>
      </c>
      <c r="BP262" s="148">
        <f>IF(BP$3&gt;=$C262,IF(BP$3&lt;=$C262+$D262-1,VLOOKUP((BP$3-$C262+1)/$D262,Profile!$B$2:$C$250,2)*($E262-$G261)-(IF(BO$3&gt;=$C262,IF(BO$3&lt;=$C262+$D262-1,VLOOKUP((BO$3-$C262+1)/$D262,Profile!$B$2:$C$250,2)*($E262-$G261),0),0)),0),0)</f>
        <v>0</v>
      </c>
      <c r="BQ262" s="148">
        <f>IF(BQ$3&gt;=$C262,IF(BQ$3&lt;=$C262+$D262-1,VLOOKUP((BQ$3-$C262+1)/$D262,Profile!$B$2:$C$250,2)*($E262-$G261)-(IF(BP$3&gt;=$C262,IF(BP$3&lt;=$C262+$D262-1,VLOOKUP((BP$3-$C262+1)/$D262,Profile!$B$2:$C$250,2)*($E262-$G261),0),0)),0),0)</f>
        <v>0</v>
      </c>
      <c r="BR262" s="148">
        <f>IF(BR$3&gt;=$C262,IF(BR$3&lt;=$C262+$D262-1,VLOOKUP((BR$3-$C262+1)/$D262,Profile!$B$2:$C$250,2)*($E262-$G261)-(IF(BQ$3&gt;=$C262,IF(BQ$3&lt;=$C262+$D262-1,VLOOKUP((BQ$3-$C262+1)/$D262,Profile!$B$2:$C$250,2)*($E262-$G261),0),0)),0),0)</f>
        <v>0</v>
      </c>
      <c r="BS262" s="148">
        <f>IF(BS$3&gt;=$C262,IF(BS$3&lt;=$C262+$D262-1,VLOOKUP((BS$3-$C262+1)/$D262,Profile!$B$2:$C$250,2)*($E262-$G261)-(IF(BR$3&gt;=$C262,IF(BR$3&lt;=$C262+$D262-1,VLOOKUP((BR$3-$C262+1)/$D262,Profile!$B$2:$C$250,2)*($E262-$G261),0),0)),0),0)</f>
        <v>0</v>
      </c>
      <c r="BT262" s="148">
        <f>IF(BT$3&gt;=$C262,IF(BT$3&lt;=$C262+$D262-1,VLOOKUP((BT$3-$C262+1)/$D262,Profile!$B$2:$C$250,2)*($E262-$G261)-(IF(BS$3&gt;=$C262,IF(BS$3&lt;=$C262+$D262-1,VLOOKUP((BS$3-$C262+1)/$D262,Profile!$B$2:$C$250,2)*($E262-$G261),0),0)),0),0)</f>
        <v>0</v>
      </c>
    </row>
    <row r="263" spans="1:72" ht="10.15" customHeight="1">
      <c r="C263" s="131"/>
      <c r="D263" s="153"/>
      <c r="E263" s="149"/>
      <c r="F263" s="142" t="s">
        <v>31</v>
      </c>
      <c r="G263" s="148">
        <f>SUM(H263:GA263)</f>
        <v>0</v>
      </c>
      <c r="H263" s="148">
        <f t="shared" ref="H263:AM263" si="206">+H261+H262</f>
        <v>0</v>
      </c>
      <c r="I263" s="148">
        <f t="shared" si="206"/>
        <v>0</v>
      </c>
      <c r="J263" s="148">
        <f t="shared" si="206"/>
        <v>0</v>
      </c>
      <c r="K263" s="148">
        <f t="shared" si="206"/>
        <v>0</v>
      </c>
      <c r="L263" s="148">
        <f t="shared" si="206"/>
        <v>0</v>
      </c>
      <c r="M263" s="148">
        <f t="shared" si="206"/>
        <v>0</v>
      </c>
      <c r="N263" s="148">
        <f t="shared" si="206"/>
        <v>0</v>
      </c>
      <c r="O263" s="148">
        <f t="shared" si="206"/>
        <v>0</v>
      </c>
      <c r="P263" s="148">
        <f t="shared" si="206"/>
        <v>0</v>
      </c>
      <c r="Q263" s="148">
        <f t="shared" si="206"/>
        <v>0</v>
      </c>
      <c r="R263" s="148">
        <f t="shared" si="206"/>
        <v>0</v>
      </c>
      <c r="S263" s="148">
        <f t="shared" si="206"/>
        <v>0</v>
      </c>
      <c r="T263" s="148">
        <f t="shared" si="206"/>
        <v>0</v>
      </c>
      <c r="U263" s="148">
        <f t="shared" si="206"/>
        <v>0</v>
      </c>
      <c r="V263" s="148">
        <f t="shared" si="206"/>
        <v>0</v>
      </c>
      <c r="W263" s="148">
        <f t="shared" si="206"/>
        <v>0</v>
      </c>
      <c r="X263" s="148">
        <f t="shared" si="206"/>
        <v>0</v>
      </c>
      <c r="Y263" s="148">
        <f t="shared" si="206"/>
        <v>0</v>
      </c>
      <c r="Z263" s="148">
        <f t="shared" si="206"/>
        <v>0</v>
      </c>
      <c r="AA263" s="148">
        <f t="shared" si="206"/>
        <v>0</v>
      </c>
      <c r="AB263" s="148">
        <f t="shared" si="206"/>
        <v>0</v>
      </c>
      <c r="AC263" s="148">
        <f t="shared" si="206"/>
        <v>0</v>
      </c>
      <c r="AD263" s="148">
        <f t="shared" si="206"/>
        <v>0</v>
      </c>
      <c r="AE263" s="148">
        <f t="shared" si="206"/>
        <v>0</v>
      </c>
      <c r="AF263" s="148">
        <f t="shared" si="206"/>
        <v>0</v>
      </c>
      <c r="AG263" s="148">
        <f t="shared" si="206"/>
        <v>0</v>
      </c>
      <c r="AH263" s="148">
        <f t="shared" si="206"/>
        <v>0</v>
      </c>
      <c r="AI263" s="148">
        <f t="shared" si="206"/>
        <v>0</v>
      </c>
      <c r="AJ263" s="148">
        <f t="shared" si="206"/>
        <v>0</v>
      </c>
      <c r="AK263" s="148">
        <f t="shared" si="206"/>
        <v>0</v>
      </c>
      <c r="AL263" s="148">
        <f t="shared" si="206"/>
        <v>0</v>
      </c>
      <c r="AM263" s="148">
        <f t="shared" si="206"/>
        <v>0</v>
      </c>
      <c r="AN263" s="148">
        <f t="shared" ref="AN263:BS263" si="207">+AN261+AN262</f>
        <v>0</v>
      </c>
      <c r="AO263" s="148">
        <f t="shared" si="207"/>
        <v>0</v>
      </c>
      <c r="AP263" s="148">
        <f t="shared" si="207"/>
        <v>0</v>
      </c>
      <c r="AQ263" s="148">
        <f t="shared" si="207"/>
        <v>0</v>
      </c>
      <c r="AR263" s="148">
        <f t="shared" si="207"/>
        <v>0</v>
      </c>
      <c r="AS263" s="148">
        <f t="shared" si="207"/>
        <v>0</v>
      </c>
      <c r="AT263" s="148">
        <f t="shared" si="207"/>
        <v>0</v>
      </c>
      <c r="AU263" s="148">
        <f t="shared" si="207"/>
        <v>0</v>
      </c>
      <c r="AV263" s="148">
        <f t="shared" si="207"/>
        <v>0</v>
      </c>
      <c r="AW263" s="148">
        <f t="shared" si="207"/>
        <v>0</v>
      </c>
      <c r="AX263" s="148">
        <f t="shared" si="207"/>
        <v>0</v>
      </c>
      <c r="AY263" s="148">
        <f t="shared" si="207"/>
        <v>0</v>
      </c>
      <c r="AZ263" s="148">
        <f t="shared" si="207"/>
        <v>0</v>
      </c>
      <c r="BA263" s="148">
        <f t="shared" si="207"/>
        <v>0</v>
      </c>
      <c r="BB263" s="148">
        <f t="shared" si="207"/>
        <v>0</v>
      </c>
      <c r="BC263" s="148">
        <f t="shared" si="207"/>
        <v>0</v>
      </c>
      <c r="BD263" s="148">
        <f t="shared" si="207"/>
        <v>0</v>
      </c>
      <c r="BE263" s="148">
        <f t="shared" si="207"/>
        <v>0</v>
      </c>
      <c r="BF263" s="148">
        <f t="shared" si="207"/>
        <v>0</v>
      </c>
      <c r="BG263" s="148">
        <f t="shared" si="207"/>
        <v>0</v>
      </c>
      <c r="BH263" s="148">
        <f t="shared" si="207"/>
        <v>0</v>
      </c>
      <c r="BI263" s="148">
        <f t="shared" si="207"/>
        <v>0</v>
      </c>
      <c r="BJ263" s="148">
        <f t="shared" si="207"/>
        <v>0</v>
      </c>
      <c r="BK263" s="148">
        <f t="shared" si="207"/>
        <v>0</v>
      </c>
      <c r="BL263" s="148">
        <f t="shared" si="207"/>
        <v>0</v>
      </c>
      <c r="BM263" s="148">
        <f t="shared" si="207"/>
        <v>0</v>
      </c>
      <c r="BN263" s="148">
        <f t="shared" si="207"/>
        <v>0</v>
      </c>
      <c r="BO263" s="148">
        <f t="shared" si="207"/>
        <v>0</v>
      </c>
      <c r="BP263" s="148">
        <f t="shared" si="207"/>
        <v>0</v>
      </c>
      <c r="BQ263" s="148">
        <f t="shared" si="207"/>
        <v>0</v>
      </c>
      <c r="BR263" s="148">
        <f t="shared" si="207"/>
        <v>0</v>
      </c>
      <c r="BS263" s="148">
        <f t="shared" si="207"/>
        <v>0</v>
      </c>
      <c r="BT263" s="148">
        <f>+BT261+BT262</f>
        <v>0</v>
      </c>
    </row>
    <row r="264" spans="1:72" ht="10.15" customHeight="1">
      <c r="C264" s="131"/>
      <c r="D264" s="149"/>
      <c r="F264" s="142" t="s">
        <v>36</v>
      </c>
      <c r="G264" s="148"/>
      <c r="H264" s="148">
        <f>+H263</f>
        <v>0</v>
      </c>
      <c r="I264" s="148">
        <f t="shared" ref="I264:AN264" si="208">+I263+H264</f>
        <v>0</v>
      </c>
      <c r="J264" s="148">
        <f t="shared" si="208"/>
        <v>0</v>
      </c>
      <c r="K264" s="148">
        <f t="shared" si="208"/>
        <v>0</v>
      </c>
      <c r="L264" s="148">
        <f t="shared" si="208"/>
        <v>0</v>
      </c>
      <c r="M264" s="148">
        <f t="shared" si="208"/>
        <v>0</v>
      </c>
      <c r="N264" s="148">
        <f t="shared" si="208"/>
        <v>0</v>
      </c>
      <c r="O264" s="148">
        <f t="shared" si="208"/>
        <v>0</v>
      </c>
      <c r="P264" s="148">
        <f t="shared" si="208"/>
        <v>0</v>
      </c>
      <c r="Q264" s="148">
        <f t="shared" si="208"/>
        <v>0</v>
      </c>
      <c r="R264" s="148">
        <f t="shared" si="208"/>
        <v>0</v>
      </c>
      <c r="S264" s="148">
        <f t="shared" si="208"/>
        <v>0</v>
      </c>
      <c r="T264" s="148">
        <f t="shared" si="208"/>
        <v>0</v>
      </c>
      <c r="U264" s="148">
        <f t="shared" si="208"/>
        <v>0</v>
      </c>
      <c r="V264" s="148">
        <f t="shared" si="208"/>
        <v>0</v>
      </c>
      <c r="W264" s="148">
        <f t="shared" si="208"/>
        <v>0</v>
      </c>
      <c r="X264" s="148">
        <f t="shared" si="208"/>
        <v>0</v>
      </c>
      <c r="Y264" s="148">
        <f t="shared" si="208"/>
        <v>0</v>
      </c>
      <c r="Z264" s="148">
        <f t="shared" si="208"/>
        <v>0</v>
      </c>
      <c r="AA264" s="148">
        <f t="shared" si="208"/>
        <v>0</v>
      </c>
      <c r="AB264" s="148">
        <f t="shared" si="208"/>
        <v>0</v>
      </c>
      <c r="AC264" s="148">
        <f t="shared" si="208"/>
        <v>0</v>
      </c>
      <c r="AD264" s="148">
        <f t="shared" si="208"/>
        <v>0</v>
      </c>
      <c r="AE264" s="148">
        <f t="shared" si="208"/>
        <v>0</v>
      </c>
      <c r="AF264" s="148">
        <f t="shared" si="208"/>
        <v>0</v>
      </c>
      <c r="AG264" s="148">
        <f t="shared" si="208"/>
        <v>0</v>
      </c>
      <c r="AH264" s="148">
        <f t="shared" si="208"/>
        <v>0</v>
      </c>
      <c r="AI264" s="148">
        <f t="shared" si="208"/>
        <v>0</v>
      </c>
      <c r="AJ264" s="148">
        <f t="shared" si="208"/>
        <v>0</v>
      </c>
      <c r="AK264" s="148">
        <f t="shared" si="208"/>
        <v>0</v>
      </c>
      <c r="AL264" s="148">
        <f t="shared" si="208"/>
        <v>0</v>
      </c>
      <c r="AM264" s="148">
        <f t="shared" si="208"/>
        <v>0</v>
      </c>
      <c r="AN264" s="148">
        <f t="shared" si="208"/>
        <v>0</v>
      </c>
      <c r="AO264" s="148">
        <f t="shared" ref="AO264:BT264" si="209">+AO263+AN264</f>
        <v>0</v>
      </c>
      <c r="AP264" s="148">
        <f t="shared" si="209"/>
        <v>0</v>
      </c>
      <c r="AQ264" s="148">
        <f t="shared" si="209"/>
        <v>0</v>
      </c>
      <c r="AR264" s="148">
        <f t="shared" si="209"/>
        <v>0</v>
      </c>
      <c r="AS264" s="148">
        <f t="shared" si="209"/>
        <v>0</v>
      </c>
      <c r="AT264" s="148">
        <f t="shared" si="209"/>
        <v>0</v>
      </c>
      <c r="AU264" s="148">
        <f t="shared" si="209"/>
        <v>0</v>
      </c>
      <c r="AV264" s="148">
        <f t="shared" si="209"/>
        <v>0</v>
      </c>
      <c r="AW264" s="148">
        <f t="shared" si="209"/>
        <v>0</v>
      </c>
      <c r="AX264" s="148">
        <f t="shared" si="209"/>
        <v>0</v>
      </c>
      <c r="AY264" s="148">
        <f t="shared" si="209"/>
        <v>0</v>
      </c>
      <c r="AZ264" s="148">
        <f t="shared" si="209"/>
        <v>0</v>
      </c>
      <c r="BA264" s="148">
        <f t="shared" si="209"/>
        <v>0</v>
      </c>
      <c r="BB264" s="148">
        <f t="shared" si="209"/>
        <v>0</v>
      </c>
      <c r="BC264" s="148">
        <f t="shared" si="209"/>
        <v>0</v>
      </c>
      <c r="BD264" s="148">
        <f t="shared" si="209"/>
        <v>0</v>
      </c>
      <c r="BE264" s="148">
        <f t="shared" si="209"/>
        <v>0</v>
      </c>
      <c r="BF264" s="148">
        <f t="shared" si="209"/>
        <v>0</v>
      </c>
      <c r="BG264" s="148">
        <f t="shared" si="209"/>
        <v>0</v>
      </c>
      <c r="BH264" s="148">
        <f t="shared" si="209"/>
        <v>0</v>
      </c>
      <c r="BI264" s="148">
        <f t="shared" si="209"/>
        <v>0</v>
      </c>
      <c r="BJ264" s="148">
        <f t="shared" si="209"/>
        <v>0</v>
      </c>
      <c r="BK264" s="148">
        <f t="shared" si="209"/>
        <v>0</v>
      </c>
      <c r="BL264" s="148">
        <f t="shared" si="209"/>
        <v>0</v>
      </c>
      <c r="BM264" s="148">
        <f t="shared" si="209"/>
        <v>0</v>
      </c>
      <c r="BN264" s="148">
        <f t="shared" si="209"/>
        <v>0</v>
      </c>
      <c r="BO264" s="148">
        <f t="shared" si="209"/>
        <v>0</v>
      </c>
      <c r="BP264" s="148">
        <f t="shared" si="209"/>
        <v>0</v>
      </c>
      <c r="BQ264" s="148">
        <f t="shared" si="209"/>
        <v>0</v>
      </c>
      <c r="BR264" s="148">
        <f t="shared" si="209"/>
        <v>0</v>
      </c>
      <c r="BS264" s="148">
        <f t="shared" si="209"/>
        <v>0</v>
      </c>
      <c r="BT264" s="148">
        <f t="shared" si="209"/>
        <v>0</v>
      </c>
    </row>
    <row r="265" spans="1:72" ht="10.15" customHeight="1">
      <c r="C265" s="131"/>
      <c r="E265" s="154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  <c r="BB265" s="132"/>
      <c r="BC265" s="132"/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  <c r="BQ265" s="132"/>
      <c r="BR265" s="132"/>
      <c r="BS265" s="132"/>
      <c r="BT265" s="132"/>
    </row>
    <row r="266" spans="1:72" ht="10.15" customHeight="1">
      <c r="A266" s="130" t="s">
        <v>20</v>
      </c>
      <c r="C266" s="131"/>
      <c r="E266" s="149"/>
      <c r="F266" s="132" t="s">
        <v>21</v>
      </c>
      <c r="G266" s="154"/>
      <c r="H266" s="158">
        <f t="shared" ref="H266:AM266" si="210">SUM(H263+H258+H253+H248+H243+H238+H233+H228+H223+H218+H213+H208+H203+H198+H193+H188+H183+H178+H173+H168+H163+H158+H153+H148+H143+H138+H133+H128+H123+H118+H113+H108+H103+H98+H93+H88+H83+H78+H73+H68+H63+H58+H53+H48+H43+H38+H33+H28+H23+H18+H13+H8)</f>
        <v>0</v>
      </c>
      <c r="I266" s="158">
        <f t="shared" si="210"/>
        <v>0</v>
      </c>
      <c r="J266" s="158">
        <f t="shared" si="210"/>
        <v>0</v>
      </c>
      <c r="K266" s="158">
        <f t="shared" si="210"/>
        <v>0</v>
      </c>
      <c r="L266" s="158">
        <f t="shared" si="210"/>
        <v>0</v>
      </c>
      <c r="M266" s="158">
        <f t="shared" si="210"/>
        <v>0</v>
      </c>
      <c r="N266" s="158">
        <f t="shared" si="210"/>
        <v>0</v>
      </c>
      <c r="O266" s="158">
        <f t="shared" si="210"/>
        <v>0</v>
      </c>
      <c r="P266" s="158">
        <f t="shared" si="210"/>
        <v>0</v>
      </c>
      <c r="Q266" s="158">
        <f t="shared" si="210"/>
        <v>0</v>
      </c>
      <c r="R266" s="158">
        <f t="shared" si="210"/>
        <v>0</v>
      </c>
      <c r="S266" s="158">
        <f t="shared" si="210"/>
        <v>0</v>
      </c>
      <c r="T266" s="158">
        <f t="shared" si="210"/>
        <v>0</v>
      </c>
      <c r="U266" s="158">
        <f t="shared" si="210"/>
        <v>0</v>
      </c>
      <c r="V266" s="158">
        <f t="shared" si="210"/>
        <v>0</v>
      </c>
      <c r="W266" s="158">
        <f t="shared" si="210"/>
        <v>0</v>
      </c>
      <c r="X266" s="158">
        <f t="shared" si="210"/>
        <v>0</v>
      </c>
      <c r="Y266" s="158">
        <f t="shared" si="210"/>
        <v>0</v>
      </c>
      <c r="Z266" s="158">
        <f t="shared" si="210"/>
        <v>0</v>
      </c>
      <c r="AA266" s="158">
        <f t="shared" si="210"/>
        <v>0</v>
      </c>
      <c r="AB266" s="158">
        <f t="shared" si="210"/>
        <v>0</v>
      </c>
      <c r="AC266" s="158">
        <f t="shared" si="210"/>
        <v>0</v>
      </c>
      <c r="AD266" s="158">
        <f t="shared" si="210"/>
        <v>0</v>
      </c>
      <c r="AE266" s="158">
        <f t="shared" si="210"/>
        <v>0</v>
      </c>
      <c r="AF266" s="158">
        <f t="shared" si="210"/>
        <v>0</v>
      </c>
      <c r="AG266" s="158">
        <f t="shared" si="210"/>
        <v>0</v>
      </c>
      <c r="AH266" s="158">
        <f t="shared" si="210"/>
        <v>0</v>
      </c>
      <c r="AI266" s="158">
        <f t="shared" si="210"/>
        <v>0</v>
      </c>
      <c r="AJ266" s="158">
        <f t="shared" si="210"/>
        <v>0</v>
      </c>
      <c r="AK266" s="158">
        <f t="shared" si="210"/>
        <v>0</v>
      </c>
      <c r="AL266" s="158">
        <f t="shared" si="210"/>
        <v>0</v>
      </c>
      <c r="AM266" s="158">
        <f t="shared" si="210"/>
        <v>0</v>
      </c>
      <c r="AN266" s="158">
        <f t="shared" ref="AN266:BT266" si="211">SUM(AN263+AN258+AN253+AN248+AN243+AN238+AN233+AN228+AN223+AN218+AN213+AN208+AN203+AN198+AN193+AN188+AN183+AN178+AN173+AN168+AN163+AN158+AN153+AN148+AN143+AN138+AN133+AN128+AN123+AN118+AN113+AN108+AN103+AN98+AN93+AN88+AN83+AN78+AN73+AN68+AN63+AN58+AN53+AN48+AN43+AN38+AN33+AN28+AN23+AN18+AN13+AN8)</f>
        <v>0</v>
      </c>
      <c r="AO266" s="158">
        <f t="shared" si="211"/>
        <v>0</v>
      </c>
      <c r="AP266" s="158">
        <f t="shared" si="211"/>
        <v>0</v>
      </c>
      <c r="AQ266" s="158">
        <f t="shared" si="211"/>
        <v>0</v>
      </c>
      <c r="AR266" s="158">
        <f t="shared" si="211"/>
        <v>0</v>
      </c>
      <c r="AS266" s="158">
        <f t="shared" si="211"/>
        <v>0</v>
      </c>
      <c r="AT266" s="158">
        <f t="shared" si="211"/>
        <v>0</v>
      </c>
      <c r="AU266" s="158">
        <f t="shared" si="211"/>
        <v>0</v>
      </c>
      <c r="AV266" s="158">
        <f t="shared" si="211"/>
        <v>0</v>
      </c>
      <c r="AW266" s="158">
        <f t="shared" si="211"/>
        <v>0</v>
      </c>
      <c r="AX266" s="158">
        <f t="shared" si="211"/>
        <v>0</v>
      </c>
      <c r="AY266" s="158">
        <f t="shared" si="211"/>
        <v>0</v>
      </c>
      <c r="AZ266" s="158">
        <f t="shared" si="211"/>
        <v>0</v>
      </c>
      <c r="BA266" s="158">
        <f t="shared" si="211"/>
        <v>0</v>
      </c>
      <c r="BB266" s="158">
        <f t="shared" si="211"/>
        <v>0</v>
      </c>
      <c r="BC266" s="158">
        <f t="shared" si="211"/>
        <v>0</v>
      </c>
      <c r="BD266" s="158">
        <f t="shared" si="211"/>
        <v>0</v>
      </c>
      <c r="BE266" s="158">
        <f t="shared" si="211"/>
        <v>0</v>
      </c>
      <c r="BF266" s="158">
        <f t="shared" si="211"/>
        <v>0</v>
      </c>
      <c r="BG266" s="158">
        <f t="shared" si="211"/>
        <v>0</v>
      </c>
      <c r="BH266" s="158">
        <f t="shared" si="211"/>
        <v>0</v>
      </c>
      <c r="BI266" s="158">
        <f t="shared" si="211"/>
        <v>0</v>
      </c>
      <c r="BJ266" s="158">
        <f t="shared" si="211"/>
        <v>0</v>
      </c>
      <c r="BK266" s="158">
        <f t="shared" si="211"/>
        <v>0</v>
      </c>
      <c r="BL266" s="158">
        <f t="shared" si="211"/>
        <v>0</v>
      </c>
      <c r="BM266" s="158">
        <f t="shared" si="211"/>
        <v>0</v>
      </c>
      <c r="BN266" s="158">
        <f t="shared" si="211"/>
        <v>0</v>
      </c>
      <c r="BO266" s="158">
        <f t="shared" si="211"/>
        <v>0</v>
      </c>
      <c r="BP266" s="158">
        <f t="shared" si="211"/>
        <v>0</v>
      </c>
      <c r="BQ266" s="158">
        <f t="shared" si="211"/>
        <v>0</v>
      </c>
      <c r="BR266" s="158">
        <f t="shared" si="211"/>
        <v>0</v>
      </c>
      <c r="BS266" s="158">
        <f t="shared" si="211"/>
        <v>0</v>
      </c>
      <c r="BT266" s="158">
        <f t="shared" si="211"/>
        <v>0</v>
      </c>
    </row>
    <row r="267" spans="1:72" ht="10.15" customHeight="1">
      <c r="C267" s="131"/>
      <c r="E267" s="149">
        <f>SUM(E7:E265)</f>
        <v>0</v>
      </c>
      <c r="F267" s="159" t="s">
        <v>86</v>
      </c>
      <c r="H267" s="158">
        <f>+H266</f>
        <v>0</v>
      </c>
      <c r="I267" s="158">
        <f t="shared" ref="I267:AN267" si="212">+I266+H267</f>
        <v>0</v>
      </c>
      <c r="J267" s="158">
        <f t="shared" si="212"/>
        <v>0</v>
      </c>
      <c r="K267" s="158">
        <f t="shared" si="212"/>
        <v>0</v>
      </c>
      <c r="L267" s="158">
        <f t="shared" si="212"/>
        <v>0</v>
      </c>
      <c r="M267" s="158">
        <f t="shared" si="212"/>
        <v>0</v>
      </c>
      <c r="N267" s="158">
        <f t="shared" si="212"/>
        <v>0</v>
      </c>
      <c r="O267" s="158">
        <f t="shared" si="212"/>
        <v>0</v>
      </c>
      <c r="P267" s="158">
        <f t="shared" si="212"/>
        <v>0</v>
      </c>
      <c r="Q267" s="158">
        <f t="shared" si="212"/>
        <v>0</v>
      </c>
      <c r="R267" s="158">
        <f t="shared" si="212"/>
        <v>0</v>
      </c>
      <c r="S267" s="158">
        <f t="shared" si="212"/>
        <v>0</v>
      </c>
      <c r="T267" s="158">
        <f t="shared" si="212"/>
        <v>0</v>
      </c>
      <c r="U267" s="158">
        <f t="shared" si="212"/>
        <v>0</v>
      </c>
      <c r="V267" s="158">
        <f t="shared" si="212"/>
        <v>0</v>
      </c>
      <c r="W267" s="158">
        <f t="shared" si="212"/>
        <v>0</v>
      </c>
      <c r="X267" s="158">
        <f t="shared" si="212"/>
        <v>0</v>
      </c>
      <c r="Y267" s="158">
        <f t="shared" si="212"/>
        <v>0</v>
      </c>
      <c r="Z267" s="158">
        <f t="shared" si="212"/>
        <v>0</v>
      </c>
      <c r="AA267" s="158">
        <f t="shared" si="212"/>
        <v>0</v>
      </c>
      <c r="AB267" s="158">
        <f t="shared" si="212"/>
        <v>0</v>
      </c>
      <c r="AC267" s="158">
        <f t="shared" si="212"/>
        <v>0</v>
      </c>
      <c r="AD267" s="158">
        <f t="shared" si="212"/>
        <v>0</v>
      </c>
      <c r="AE267" s="158">
        <f t="shared" si="212"/>
        <v>0</v>
      </c>
      <c r="AF267" s="158">
        <f t="shared" si="212"/>
        <v>0</v>
      </c>
      <c r="AG267" s="158">
        <f t="shared" si="212"/>
        <v>0</v>
      </c>
      <c r="AH267" s="158">
        <f t="shared" si="212"/>
        <v>0</v>
      </c>
      <c r="AI267" s="158">
        <f t="shared" si="212"/>
        <v>0</v>
      </c>
      <c r="AJ267" s="158">
        <f t="shared" si="212"/>
        <v>0</v>
      </c>
      <c r="AK267" s="158">
        <f t="shared" si="212"/>
        <v>0</v>
      </c>
      <c r="AL267" s="158">
        <f t="shared" si="212"/>
        <v>0</v>
      </c>
      <c r="AM267" s="158">
        <f t="shared" si="212"/>
        <v>0</v>
      </c>
      <c r="AN267" s="158">
        <f t="shared" si="212"/>
        <v>0</v>
      </c>
      <c r="AO267" s="158">
        <f t="shared" ref="AO267:BT267" si="213">+AO266+AN267</f>
        <v>0</v>
      </c>
      <c r="AP267" s="158">
        <f t="shared" si="213"/>
        <v>0</v>
      </c>
      <c r="AQ267" s="158">
        <f t="shared" si="213"/>
        <v>0</v>
      </c>
      <c r="AR267" s="158">
        <f t="shared" si="213"/>
        <v>0</v>
      </c>
      <c r="AS267" s="158">
        <f t="shared" si="213"/>
        <v>0</v>
      </c>
      <c r="AT267" s="158">
        <f t="shared" si="213"/>
        <v>0</v>
      </c>
      <c r="AU267" s="158">
        <f t="shared" si="213"/>
        <v>0</v>
      </c>
      <c r="AV267" s="158">
        <f t="shared" si="213"/>
        <v>0</v>
      </c>
      <c r="AW267" s="158">
        <f t="shared" si="213"/>
        <v>0</v>
      </c>
      <c r="AX267" s="158">
        <f t="shared" si="213"/>
        <v>0</v>
      </c>
      <c r="AY267" s="158">
        <f t="shared" si="213"/>
        <v>0</v>
      </c>
      <c r="AZ267" s="158">
        <f t="shared" si="213"/>
        <v>0</v>
      </c>
      <c r="BA267" s="158">
        <f t="shared" si="213"/>
        <v>0</v>
      </c>
      <c r="BB267" s="158">
        <f t="shared" si="213"/>
        <v>0</v>
      </c>
      <c r="BC267" s="158">
        <f t="shared" si="213"/>
        <v>0</v>
      </c>
      <c r="BD267" s="158">
        <f t="shared" si="213"/>
        <v>0</v>
      </c>
      <c r="BE267" s="158">
        <f t="shared" si="213"/>
        <v>0</v>
      </c>
      <c r="BF267" s="158">
        <f t="shared" si="213"/>
        <v>0</v>
      </c>
      <c r="BG267" s="158">
        <f t="shared" si="213"/>
        <v>0</v>
      </c>
      <c r="BH267" s="158">
        <f t="shared" si="213"/>
        <v>0</v>
      </c>
      <c r="BI267" s="158">
        <f t="shared" si="213"/>
        <v>0</v>
      </c>
      <c r="BJ267" s="158">
        <f t="shared" si="213"/>
        <v>0</v>
      </c>
      <c r="BK267" s="158">
        <f t="shared" si="213"/>
        <v>0</v>
      </c>
      <c r="BL267" s="158">
        <f t="shared" si="213"/>
        <v>0</v>
      </c>
      <c r="BM267" s="158">
        <f t="shared" si="213"/>
        <v>0</v>
      </c>
      <c r="BN267" s="158">
        <f t="shared" si="213"/>
        <v>0</v>
      </c>
      <c r="BO267" s="158">
        <f t="shared" si="213"/>
        <v>0</v>
      </c>
      <c r="BP267" s="158">
        <f t="shared" si="213"/>
        <v>0</v>
      </c>
      <c r="BQ267" s="158">
        <f t="shared" si="213"/>
        <v>0</v>
      </c>
      <c r="BR267" s="158">
        <f t="shared" si="213"/>
        <v>0</v>
      </c>
      <c r="BS267" s="158">
        <f t="shared" si="213"/>
        <v>0</v>
      </c>
      <c r="BT267" s="158">
        <f t="shared" si="213"/>
        <v>0</v>
      </c>
    </row>
    <row r="268" spans="1:72" ht="10.15" customHeight="1">
      <c r="C268" s="131"/>
      <c r="E268" s="149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  <c r="BQ268" s="132"/>
      <c r="BR268" s="132"/>
      <c r="BS268" s="132"/>
      <c r="BT268" s="132"/>
    </row>
    <row r="269" spans="1:72" ht="10.15" customHeight="1">
      <c r="C269" s="131"/>
      <c r="E269" s="149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  <c r="BS269" s="132"/>
      <c r="BT269" s="132"/>
    </row>
    <row r="270" spans="1:72" ht="10.15" customHeight="1">
      <c r="C270" s="131"/>
      <c r="E270" s="149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  <c r="BS270" s="132"/>
      <c r="BT270" s="132"/>
    </row>
    <row r="271" spans="1:72" ht="10.15" customHeight="1">
      <c r="C271" s="131"/>
      <c r="E271" s="149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2"/>
      <c r="BR271" s="132"/>
      <c r="BS271" s="132"/>
      <c r="BT271" s="132"/>
    </row>
    <row r="272" spans="1:72" ht="10.15" customHeight="1">
      <c r="C272" s="131"/>
      <c r="E272" s="149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2"/>
      <c r="BR272" s="132"/>
      <c r="BS272" s="132"/>
      <c r="BT272" s="132"/>
    </row>
    <row r="273" spans="3:72" ht="10.15" customHeight="1">
      <c r="C273" s="131"/>
      <c r="E273" s="149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2"/>
    </row>
    <row r="274" spans="3:72" ht="10.15" customHeight="1">
      <c r="C274" s="131"/>
      <c r="E274" s="149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</row>
    <row r="275" spans="3:72" ht="10.15" customHeight="1">
      <c r="C275" s="131"/>
      <c r="E275" s="149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2"/>
      <c r="BR275" s="132"/>
      <c r="BS275" s="132"/>
      <c r="BT275" s="132"/>
    </row>
    <row r="276" spans="3:72" ht="10.15" customHeight="1">
      <c r="C276" s="131"/>
      <c r="E276" s="149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2"/>
      <c r="BR276" s="132"/>
      <c r="BS276" s="132"/>
      <c r="BT276" s="132"/>
    </row>
    <row r="277" spans="3:72" ht="10.15" customHeight="1">
      <c r="C277" s="131"/>
      <c r="E277" s="149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</row>
    <row r="278" spans="3:72" ht="10.15" customHeight="1">
      <c r="C278" s="131"/>
      <c r="E278" s="149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  <c r="BS278" s="132"/>
      <c r="BT278" s="132"/>
    </row>
    <row r="279" spans="3:72" ht="10.15" customHeight="1">
      <c r="C279" s="131"/>
      <c r="E279" s="149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  <c r="BQ279" s="132"/>
      <c r="BR279" s="132"/>
      <c r="BS279" s="132"/>
      <c r="BT279" s="132"/>
    </row>
    <row r="280" spans="3:72" ht="10.15" customHeight="1">
      <c r="C280" s="131"/>
      <c r="E280" s="149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  <c r="BQ280" s="132"/>
      <c r="BR280" s="132"/>
      <c r="BS280" s="132"/>
      <c r="BT280" s="132"/>
    </row>
    <row r="281" spans="3:72" ht="10.15" customHeight="1">
      <c r="C281" s="131"/>
      <c r="E281" s="149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</row>
    <row r="282" spans="3:72" ht="10.15" customHeight="1">
      <c r="C282" s="131"/>
      <c r="E282" s="149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</row>
    <row r="283" spans="3:72" ht="10.15" customHeight="1">
      <c r="C283" s="131"/>
      <c r="E283" s="149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</row>
    <row r="284" spans="3:72" ht="10.15" customHeight="1">
      <c r="C284" s="131"/>
      <c r="E284" s="149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</row>
    <row r="285" spans="3:72" ht="10.15" customHeight="1">
      <c r="C285" s="131"/>
      <c r="E285" s="149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</row>
    <row r="286" spans="3:72" ht="10.15" customHeight="1">
      <c r="C286" s="131"/>
      <c r="E286" s="149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</row>
    <row r="287" spans="3:72" ht="10.15" customHeight="1">
      <c r="C287" s="131"/>
      <c r="E287" s="149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</row>
    <row r="288" spans="3:72" ht="10.15" customHeight="1">
      <c r="C288" s="131"/>
      <c r="E288" s="149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</row>
    <row r="289" spans="3:35" ht="10.15" customHeight="1">
      <c r="C289" s="131"/>
      <c r="E289" s="149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</row>
    <row r="290" spans="3:35" ht="10.15" customHeight="1">
      <c r="C290" s="131"/>
      <c r="E290" s="149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</row>
    <row r="291" spans="3:35" ht="10.15" customHeight="1">
      <c r="C291" s="131"/>
      <c r="E291" s="149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</row>
    <row r="292" spans="3:35" ht="10.15" customHeight="1">
      <c r="C292" s="131"/>
      <c r="E292" s="149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</row>
    <row r="293" spans="3:35" ht="10.15" customHeight="1">
      <c r="C293" s="131"/>
      <c r="E293" s="149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</row>
    <row r="294" spans="3:35" ht="10.15" customHeight="1">
      <c r="C294" s="131"/>
      <c r="E294" s="149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</row>
    <row r="295" spans="3:35" ht="10.15" customHeight="1">
      <c r="C295" s="131"/>
      <c r="E295" s="149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</row>
    <row r="296" spans="3:35" ht="10.15" customHeight="1">
      <c r="C296" s="131"/>
      <c r="E296" s="149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</row>
    <row r="297" spans="3:35" ht="10.15" customHeight="1">
      <c r="C297" s="131"/>
      <c r="E297" s="149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</row>
    <row r="298" spans="3:35" ht="10.15" customHeight="1">
      <c r="C298" s="131"/>
      <c r="E298" s="149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</row>
    <row r="299" spans="3:35" ht="10.15" customHeight="1">
      <c r="C299" s="131"/>
      <c r="E299" s="149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</row>
    <row r="300" spans="3:35" ht="10.15" customHeight="1">
      <c r="C300" s="131"/>
      <c r="E300" s="149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</row>
    <row r="301" spans="3:35" ht="10.15" customHeight="1">
      <c r="C301" s="131"/>
      <c r="E301" s="149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</row>
    <row r="302" spans="3:35" ht="10.15" customHeight="1">
      <c r="C302" s="131"/>
      <c r="E302" s="149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</row>
    <row r="303" spans="3:35" ht="10.15" customHeight="1">
      <c r="C303" s="131"/>
      <c r="E303" s="149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</row>
    <row r="304" spans="3:35" ht="10.15" customHeight="1">
      <c r="C304" s="131"/>
      <c r="E304" s="149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</row>
    <row r="305" spans="3:35" ht="10.15" customHeight="1">
      <c r="C305" s="131"/>
      <c r="E305" s="149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</row>
    <row r="306" spans="3:35" ht="10.15" customHeight="1">
      <c r="C306" s="131"/>
      <c r="E306" s="149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</row>
    <row r="307" spans="3:35" ht="10.15" customHeight="1">
      <c r="C307" s="131"/>
      <c r="E307" s="149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</row>
    <row r="308" spans="3:35" ht="10.15" customHeight="1">
      <c r="C308" s="131"/>
      <c r="E308" s="149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</row>
    <row r="309" spans="3:35" ht="10.15" customHeight="1">
      <c r="C309" s="131"/>
      <c r="E309" s="149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</row>
    <row r="310" spans="3:35" ht="10.15" customHeight="1">
      <c r="C310" s="131"/>
      <c r="E310" s="149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</row>
    <row r="311" spans="3:35" ht="10.15" customHeight="1">
      <c r="C311" s="131"/>
      <c r="E311" s="149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</row>
    <row r="312" spans="3:35" ht="10.15" customHeight="1">
      <c r="C312" s="131"/>
      <c r="E312" s="149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</row>
    <row r="313" spans="3:35" ht="10.15" customHeight="1">
      <c r="C313" s="131"/>
      <c r="E313" s="149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</row>
    <row r="314" spans="3:35" ht="10.15" customHeight="1">
      <c r="C314" s="131"/>
      <c r="E314" s="149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</row>
    <row r="315" spans="3:35" ht="10.15" customHeight="1">
      <c r="C315" s="131"/>
      <c r="E315" s="149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</row>
    <row r="316" spans="3:35" ht="10.15" customHeight="1">
      <c r="C316" s="131"/>
      <c r="E316" s="149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</row>
    <row r="317" spans="3:35" ht="10.15" customHeight="1">
      <c r="C317" s="131"/>
      <c r="E317" s="149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</row>
    <row r="318" spans="3:35" ht="10.15" customHeight="1">
      <c r="C318" s="131"/>
      <c r="E318" s="149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</row>
    <row r="319" spans="3:35" ht="10.15" customHeight="1">
      <c r="C319" s="131"/>
      <c r="E319" s="149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</row>
    <row r="320" spans="3:35" ht="10.15" customHeight="1">
      <c r="C320" s="131"/>
      <c r="E320" s="149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</row>
    <row r="321" spans="3:5" ht="10.15" customHeight="1">
      <c r="C321" s="131"/>
      <c r="E321" s="149"/>
    </row>
    <row r="322" spans="3:5" ht="10.15" customHeight="1">
      <c r="C322" s="131"/>
      <c r="E322" s="149"/>
    </row>
    <row r="323" spans="3:5" ht="10.15" customHeight="1">
      <c r="C323" s="131"/>
      <c r="E323" s="149"/>
    </row>
    <row r="324" spans="3:5" ht="10.15" customHeight="1">
      <c r="C324" s="131"/>
      <c r="E324" s="149"/>
    </row>
    <row r="325" spans="3:5" ht="10.15" customHeight="1">
      <c r="E325" s="149"/>
    </row>
    <row r="326" spans="3:5" ht="10.15" customHeight="1">
      <c r="E326" s="149"/>
    </row>
    <row r="327" spans="3:5" ht="10.15" customHeight="1">
      <c r="E327" s="149"/>
    </row>
    <row r="328" spans="3:5" ht="10.15" customHeight="1">
      <c r="E328" s="149"/>
    </row>
    <row r="329" spans="3:5" ht="10.15" customHeight="1">
      <c r="E329" s="149"/>
    </row>
    <row r="330" spans="3:5" ht="10.15" customHeight="1">
      <c r="E330" s="149"/>
    </row>
    <row r="331" spans="3:5" ht="10.15" customHeight="1">
      <c r="E331" s="149"/>
    </row>
    <row r="332" spans="3:5" ht="10.15" customHeight="1">
      <c r="E332" s="149"/>
    </row>
    <row r="333" spans="3:5" ht="10.15" customHeight="1">
      <c r="E333" s="149"/>
    </row>
    <row r="334" spans="3:5" ht="10.15" customHeight="1">
      <c r="E334" s="149"/>
    </row>
    <row r="335" spans="3:5" ht="10.15" customHeight="1">
      <c r="E335" s="149"/>
    </row>
    <row r="336" spans="3:5" ht="10.15" customHeight="1">
      <c r="E336" s="149"/>
    </row>
    <row r="337" spans="5:5" ht="10.15" customHeight="1">
      <c r="E337" s="149"/>
    </row>
    <row r="338" spans="5:5" ht="10.15" customHeight="1">
      <c r="E338" s="149"/>
    </row>
    <row r="339" spans="5:5" ht="10.15" customHeight="1">
      <c r="E339" s="149"/>
    </row>
    <row r="340" spans="5:5" ht="10.15" customHeight="1">
      <c r="E340" s="149"/>
    </row>
    <row r="341" spans="5:5" ht="10.15" customHeight="1">
      <c r="E341" s="149"/>
    </row>
    <row r="342" spans="5:5" ht="10.15" customHeight="1">
      <c r="E342" s="149"/>
    </row>
    <row r="343" spans="5:5" ht="10.15" customHeight="1">
      <c r="E343" s="149"/>
    </row>
    <row r="344" spans="5:5" ht="10.15" customHeight="1">
      <c r="E344" s="149"/>
    </row>
    <row r="345" spans="5:5" ht="10.15" customHeight="1">
      <c r="E345" s="149"/>
    </row>
    <row r="346" spans="5:5" ht="10.15" customHeight="1">
      <c r="E346" s="149"/>
    </row>
    <row r="347" spans="5:5" ht="10.15" customHeight="1">
      <c r="E347" s="149"/>
    </row>
    <row r="348" spans="5:5" ht="10.15" customHeight="1">
      <c r="E348" s="149"/>
    </row>
    <row r="349" spans="5:5" ht="10.15" customHeight="1">
      <c r="E349" s="149"/>
    </row>
    <row r="350" spans="5:5" ht="10.15" customHeight="1">
      <c r="E350" s="149"/>
    </row>
    <row r="351" spans="5:5" ht="10.15" customHeight="1">
      <c r="E351" s="149"/>
    </row>
    <row r="352" spans="5:5" ht="10.15" customHeight="1">
      <c r="E352" s="149"/>
    </row>
    <row r="353" spans="5:5" ht="10.15" customHeight="1">
      <c r="E353" s="149"/>
    </row>
    <row r="354" spans="5:5" ht="10.15" customHeight="1">
      <c r="E354" s="149"/>
    </row>
    <row r="355" spans="5:5" ht="10.15" customHeight="1">
      <c r="E355" s="149"/>
    </row>
    <row r="356" spans="5:5" ht="10.15" customHeight="1">
      <c r="E356" s="149"/>
    </row>
    <row r="357" spans="5:5" ht="10.15" customHeight="1">
      <c r="E357" s="149"/>
    </row>
    <row r="358" spans="5:5" ht="10.15" customHeight="1">
      <c r="E358" s="149"/>
    </row>
    <row r="359" spans="5:5" ht="10.15" customHeight="1">
      <c r="E359" s="149"/>
    </row>
    <row r="360" spans="5:5" ht="10.15" customHeight="1">
      <c r="E360" s="149"/>
    </row>
    <row r="361" spans="5:5" ht="10.15" customHeight="1">
      <c r="E361" s="149"/>
    </row>
    <row r="362" spans="5:5" ht="10.15" customHeight="1">
      <c r="E362" s="149"/>
    </row>
    <row r="363" spans="5:5" ht="10.15" customHeight="1">
      <c r="E363" s="149"/>
    </row>
    <row r="364" spans="5:5" ht="10.15" customHeight="1">
      <c r="E364" s="149"/>
    </row>
    <row r="365" spans="5:5" ht="10.15" customHeight="1">
      <c r="E365" s="149"/>
    </row>
    <row r="366" spans="5:5" ht="10.15" customHeight="1">
      <c r="E366" s="149"/>
    </row>
    <row r="367" spans="5:5" ht="10.15" customHeight="1">
      <c r="E367" s="149"/>
    </row>
    <row r="368" spans="5:5" ht="10.15" customHeight="1">
      <c r="E368" s="149"/>
    </row>
    <row r="369" spans="5:5" ht="10.15" customHeight="1">
      <c r="E369" s="149"/>
    </row>
    <row r="370" spans="5:5" ht="10.15" customHeight="1">
      <c r="E370" s="149"/>
    </row>
    <row r="371" spans="5:5" ht="10.15" customHeight="1">
      <c r="E371" s="149"/>
    </row>
    <row r="372" spans="5:5" ht="10.15" customHeight="1">
      <c r="E372" s="149"/>
    </row>
    <row r="373" spans="5:5" ht="10.15" customHeight="1">
      <c r="E373" s="149"/>
    </row>
    <row r="374" spans="5:5" ht="10.15" customHeight="1">
      <c r="E374" s="149"/>
    </row>
    <row r="375" spans="5:5" ht="10.15" customHeight="1">
      <c r="E375" s="149"/>
    </row>
    <row r="376" spans="5:5" ht="10.15" customHeight="1">
      <c r="E376" s="149"/>
    </row>
    <row r="377" spans="5:5" ht="10.15" customHeight="1">
      <c r="E377" s="149"/>
    </row>
    <row r="378" spans="5:5" ht="10.15" customHeight="1">
      <c r="E378" s="149"/>
    </row>
    <row r="379" spans="5:5" ht="10.15" customHeight="1"/>
    <row r="380" spans="5:5" ht="10.15" customHeight="1"/>
    <row r="381" spans="5:5" ht="10.15" customHeight="1"/>
    <row r="382" spans="5:5" ht="10.15" customHeight="1"/>
    <row r="383" spans="5:5" ht="10.15" customHeight="1"/>
    <row r="384" spans="5:5" ht="10.15" customHeight="1"/>
    <row r="385" ht="10.15" customHeight="1"/>
    <row r="386" ht="10.15" customHeight="1"/>
    <row r="387" ht="10.15" customHeight="1"/>
    <row r="388" ht="10.15" customHeight="1"/>
    <row r="389" ht="10.15" customHeight="1"/>
    <row r="390" ht="10.15" customHeight="1"/>
    <row r="391" ht="10.15" customHeight="1"/>
    <row r="392" ht="10.15" customHeight="1"/>
    <row r="393" ht="10.15" customHeight="1"/>
    <row r="394" ht="10.15" customHeight="1"/>
    <row r="395" ht="10.15" customHeight="1"/>
    <row r="396" ht="10.15" customHeight="1"/>
    <row r="397" ht="10.15" customHeight="1"/>
    <row r="398" ht="10.15" customHeight="1"/>
    <row r="399" ht="10.15" customHeight="1"/>
    <row r="400" ht="10.15" customHeight="1"/>
    <row r="401" ht="10.15" customHeight="1"/>
    <row r="402" ht="10.15" customHeight="1"/>
    <row r="403" ht="10.15" customHeight="1"/>
    <row r="404" ht="10.15" customHeight="1"/>
    <row r="405" ht="10.15" customHeight="1"/>
    <row r="406" ht="10.15" customHeight="1"/>
    <row r="407" ht="10.15" customHeight="1"/>
    <row r="408" ht="10.15" customHeight="1"/>
    <row r="409" ht="10.15" customHeight="1"/>
    <row r="410" ht="10.15" customHeight="1"/>
    <row r="411" ht="10.15" customHeight="1"/>
    <row r="412" ht="10.15" customHeight="1"/>
    <row r="413" ht="10.15" customHeight="1"/>
    <row r="414" ht="10.15" customHeight="1"/>
    <row r="415" ht="10.15" customHeight="1"/>
    <row r="416" ht="10.15" customHeight="1"/>
    <row r="417" ht="10.15" customHeight="1"/>
    <row r="418" ht="10.15" customHeight="1"/>
    <row r="419" ht="10.15" customHeight="1"/>
    <row r="420" ht="10.15" customHeight="1"/>
    <row r="421" ht="10.15" customHeight="1"/>
    <row r="422" ht="10.15" customHeight="1"/>
    <row r="423" ht="10.15" customHeight="1"/>
    <row r="424" ht="10.15" customHeight="1"/>
    <row r="425" ht="10.15" customHeight="1"/>
    <row r="426" ht="10.15" customHeight="1"/>
    <row r="427" ht="10.15" customHeight="1"/>
    <row r="428" ht="10.15" customHeight="1"/>
    <row r="429" ht="10.15" customHeight="1"/>
    <row r="430" ht="10.15" customHeight="1"/>
    <row r="431" ht="10.15" customHeight="1"/>
    <row r="432" ht="10.15" customHeight="1"/>
    <row r="433" ht="10.15" customHeight="1"/>
    <row r="434" ht="10.15" customHeight="1"/>
    <row r="435" ht="10.15" customHeight="1"/>
    <row r="436" ht="10.15" customHeight="1"/>
    <row r="437" ht="10.15" customHeight="1"/>
    <row r="438" ht="10.15" customHeight="1"/>
    <row r="439" ht="10.15" customHeight="1"/>
    <row r="440" ht="10.15" customHeight="1"/>
    <row r="441" ht="10.15" customHeight="1"/>
    <row r="442" ht="10.15" customHeight="1"/>
    <row r="443" ht="10.15" customHeight="1"/>
    <row r="444" ht="10.15" customHeight="1"/>
    <row r="445" ht="10.15" customHeight="1"/>
    <row r="446" ht="10.15" customHeight="1"/>
    <row r="447" ht="10.15" customHeight="1"/>
    <row r="448" ht="10.15" customHeight="1"/>
  </sheetData>
  <phoneticPr fontId="27" type="noConversion"/>
  <printOptions horizontalCentered="1"/>
  <pageMargins left="0.55118110236220474" right="0.51181102362204722" top="0.62992125984251968" bottom="0.23622047244094491" header="0.51181102362204722" footer="0.51181102362204722"/>
  <pageSetup paperSize="9" scale="17" fitToHeight="0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BN146"/>
  <sheetViews>
    <sheetView showGridLines="0" showZeros="0" view="pageBreakPreview" topLeftCell="E1" zoomScale="75" zoomScaleNormal="65" zoomScaleSheetLayoutView="65" workbookViewId="0">
      <pane ySplit="38" topLeftCell="A39" activePane="bottomLeft" state="frozen"/>
      <selection activeCell="E16" sqref="E16"/>
      <selection pane="bottomLeft" activeCell="E16" sqref="E16"/>
    </sheetView>
  </sheetViews>
  <sheetFormatPr defaultColWidth="11.28515625" defaultRowHeight="10.15" customHeight="1" outlineLevelRow="1"/>
  <cols>
    <col min="1" max="1" width="3.42578125" style="106" customWidth="1"/>
    <col min="2" max="2" width="27.42578125" style="106" customWidth="1"/>
    <col min="3" max="12" width="9" style="126" customWidth="1"/>
    <col min="13" max="65" width="9" style="106" customWidth="1"/>
    <col min="66" max="66" width="25" style="106" bestFit="1" customWidth="1"/>
    <col min="67" max="16384" width="11.28515625" style="106"/>
  </cols>
  <sheetData>
    <row r="1" spans="1:66" s="44" customFormat="1" ht="4.5" customHeight="1"/>
    <row r="2" spans="1:66" s="44" customFormat="1" ht="5.0999999999999996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66" s="51" customFormat="1" ht="19.5">
      <c r="A3" s="196" t="e">
        <f>#REF!</f>
        <v>#REF!</v>
      </c>
      <c r="B3" s="33"/>
      <c r="C3" s="33"/>
      <c r="D3" s="50"/>
      <c r="E3" s="50"/>
      <c r="F3" s="50"/>
      <c r="G3" s="50"/>
      <c r="H3" s="50"/>
      <c r="I3" s="50"/>
      <c r="J3" s="50"/>
      <c r="K3" s="49"/>
      <c r="L3" s="50"/>
      <c r="M3" s="191" t="e">
        <f>#REF!</f>
        <v>#REF!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2"/>
    </row>
    <row r="4" spans="1:66" s="55" customFormat="1" ht="8.25" customHeight="1">
      <c r="A4" s="48"/>
      <c r="B4" s="49"/>
      <c r="C4" s="54"/>
      <c r="D4" s="53"/>
      <c r="E4" s="53"/>
      <c r="F4" s="53"/>
      <c r="G4" s="53"/>
      <c r="H4" s="53"/>
      <c r="I4" s="53"/>
      <c r="J4" s="53"/>
      <c r="K4" s="53"/>
      <c r="L4" s="53"/>
      <c r="M4" s="40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6"/>
    </row>
    <row r="5" spans="1:66" s="51" customFormat="1" ht="19.5">
      <c r="A5" s="196" t="e">
        <f>"Revision: "&amp;#REF!</f>
        <v>#REF!</v>
      </c>
      <c r="B5" s="197"/>
      <c r="C5" s="179"/>
      <c r="D5" s="50"/>
      <c r="E5" s="50"/>
      <c r="F5" s="50"/>
      <c r="G5" s="50"/>
      <c r="H5" s="50"/>
      <c r="I5" s="50"/>
      <c r="J5" s="50"/>
      <c r="K5" s="49"/>
      <c r="L5" s="50"/>
      <c r="M5" s="191" t="e">
        <f>#REF!</f>
        <v>#REF!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2"/>
    </row>
    <row r="6" spans="1:66" s="44" customFormat="1" ht="12" customHeight="1">
      <c r="A6" s="57"/>
      <c r="B6" s="58"/>
      <c r="C6" s="58"/>
      <c r="D6" s="58"/>
      <c r="E6" s="58"/>
      <c r="F6" s="53"/>
      <c r="G6" s="58"/>
      <c r="H6" s="58"/>
      <c r="I6" s="58"/>
      <c r="J6" s="58"/>
      <c r="K6" s="58"/>
      <c r="L6" s="58"/>
      <c r="M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</row>
    <row r="7" spans="1:66" s="44" customFormat="1" ht="5.0999999999999996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</row>
    <row r="8" spans="1:66" s="70" customFormat="1" ht="9" customHeight="1">
      <c r="A8" s="169"/>
      <c r="B8" s="170"/>
      <c r="C8" s="171"/>
      <c r="D8" s="172"/>
      <c r="E8" s="173"/>
      <c r="F8" s="173"/>
      <c r="G8" s="174"/>
      <c r="H8" s="174"/>
      <c r="I8" s="174"/>
      <c r="J8" s="174"/>
      <c r="K8" s="174"/>
      <c r="L8" s="174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</row>
    <row r="9" spans="1:66" s="70" customFormat="1" ht="21.75" customHeight="1">
      <c r="A9" s="63"/>
      <c r="B9" s="64"/>
      <c r="C9" s="65"/>
      <c r="D9" s="66"/>
      <c r="E9" s="67"/>
      <c r="F9" s="67"/>
      <c r="G9" s="68"/>
      <c r="H9" s="68"/>
      <c r="I9" s="68"/>
      <c r="J9" s="68"/>
      <c r="K9" s="68"/>
      <c r="L9" s="68"/>
      <c r="M9" s="127" t="e">
        <f>"Section "&amp;#REF!&amp;" - "&amp;#REF!</f>
        <v>#REF!</v>
      </c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</row>
    <row r="10" spans="1:66" s="70" customFormat="1" ht="19.5" hidden="1" customHeight="1">
      <c r="A10" s="63"/>
      <c r="B10" s="71"/>
      <c r="C10" s="65"/>
      <c r="D10" s="66"/>
      <c r="E10" s="67"/>
      <c r="F10" s="67"/>
      <c r="G10" s="68"/>
      <c r="H10" s="68"/>
      <c r="I10" s="68"/>
      <c r="J10" s="68"/>
      <c r="K10" s="68"/>
      <c r="L10" s="68"/>
      <c r="M10" s="69"/>
      <c r="N10" s="127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66" s="70" customFormat="1" ht="9" customHeight="1">
      <c r="A11" s="63"/>
      <c r="B11" s="64"/>
      <c r="C11" s="65"/>
      <c r="D11" s="66"/>
      <c r="E11" s="67"/>
      <c r="F11" s="67"/>
      <c r="G11" s="68"/>
      <c r="H11" s="68"/>
      <c r="I11" s="68"/>
      <c r="J11" s="68"/>
      <c r="K11" s="68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66" s="80" customFormat="1" ht="18">
      <c r="A12" s="72"/>
      <c r="B12" s="73"/>
      <c r="C12" s="74"/>
      <c r="D12" s="75"/>
      <c r="E12" s="76"/>
      <c r="F12" s="76"/>
      <c r="G12" s="77"/>
      <c r="H12" s="77"/>
      <c r="I12" s="77"/>
      <c r="J12" s="77"/>
      <c r="K12" s="77"/>
      <c r="L12" s="77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</row>
    <row r="13" spans="1:66" s="80" customFormat="1" ht="18">
      <c r="A13" s="72"/>
      <c r="B13" s="73"/>
      <c r="C13" s="74"/>
      <c r="D13" s="75"/>
      <c r="E13" s="76"/>
      <c r="F13" s="76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</row>
    <row r="14" spans="1:66" s="80" customFormat="1" ht="18">
      <c r="A14" s="72"/>
      <c r="B14" s="73"/>
      <c r="C14" s="74"/>
      <c r="D14" s="75"/>
      <c r="E14" s="76"/>
      <c r="F14" s="76"/>
      <c r="G14" s="77"/>
      <c r="H14" s="77"/>
      <c r="I14" s="77"/>
      <c r="J14" s="77"/>
      <c r="K14" s="77"/>
      <c r="L14" s="77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</row>
    <row r="15" spans="1:66" s="80" customFormat="1" ht="18">
      <c r="A15" s="72"/>
      <c r="B15" s="73"/>
      <c r="C15" s="74"/>
      <c r="D15" s="75"/>
      <c r="E15" s="76"/>
      <c r="F15" s="76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</row>
    <row r="16" spans="1:66" s="80" customFormat="1" ht="18">
      <c r="A16" s="72"/>
      <c r="B16" s="73"/>
      <c r="C16" s="74"/>
      <c r="D16" s="75"/>
      <c r="E16" s="76"/>
      <c r="F16" s="76"/>
      <c r="G16" s="77"/>
      <c r="H16" s="77"/>
      <c r="I16" s="77"/>
      <c r="J16" s="77"/>
      <c r="K16" s="77"/>
      <c r="L16" s="77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</row>
    <row r="17" spans="1:66" s="80" customFormat="1" ht="18">
      <c r="A17" s="72"/>
      <c r="B17" s="73"/>
      <c r="C17" s="74"/>
      <c r="D17" s="75"/>
      <c r="E17" s="76"/>
      <c r="F17" s="76"/>
      <c r="G17" s="77"/>
      <c r="H17" s="77"/>
      <c r="I17" s="77"/>
      <c r="J17" s="77"/>
      <c r="K17" s="77"/>
      <c r="L17" s="77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</row>
    <row r="18" spans="1:66" s="80" customFormat="1" ht="18">
      <c r="A18" s="72"/>
      <c r="B18" s="73"/>
      <c r="C18" s="74"/>
      <c r="D18" s="75"/>
      <c r="E18" s="76"/>
      <c r="F18" s="76"/>
      <c r="G18" s="77"/>
      <c r="H18" s="77"/>
      <c r="I18" s="77"/>
      <c r="J18" s="77"/>
      <c r="K18" s="77"/>
      <c r="L18" s="77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</row>
    <row r="19" spans="1:66" s="80" customFormat="1" ht="18">
      <c r="A19" s="72"/>
      <c r="B19" s="73"/>
      <c r="C19" s="74"/>
      <c r="D19" s="75"/>
      <c r="E19" s="76"/>
      <c r="F19" s="76"/>
      <c r="G19" s="77"/>
      <c r="H19" s="77"/>
      <c r="I19" s="77"/>
      <c r="J19" s="77"/>
      <c r="K19" s="77"/>
      <c r="L19" s="77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</row>
    <row r="20" spans="1:66" s="80" customFormat="1" ht="18">
      <c r="A20" s="72"/>
      <c r="B20" s="73"/>
      <c r="C20" s="74"/>
      <c r="D20" s="75"/>
      <c r="E20" s="76"/>
      <c r="F20" s="76"/>
      <c r="G20" s="77"/>
      <c r="H20" s="77"/>
      <c r="I20" s="77"/>
      <c r="J20" s="77"/>
      <c r="K20" s="77"/>
      <c r="L20" s="77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</row>
    <row r="21" spans="1:66" s="80" customFormat="1" ht="12.95" customHeight="1">
      <c r="A21" s="81"/>
      <c r="B21" s="73"/>
      <c r="C21" s="82"/>
      <c r="D21" s="83"/>
      <c r="E21" s="73"/>
      <c r="F21" s="73"/>
      <c r="G21" s="77"/>
      <c r="H21" s="77"/>
      <c r="I21" s="77"/>
      <c r="J21" s="77"/>
      <c r="K21" s="77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</row>
    <row r="22" spans="1:66" s="80" customFormat="1" ht="12.95" customHeight="1">
      <c r="A22" s="81"/>
      <c r="B22" s="73"/>
      <c r="C22" s="82"/>
      <c r="D22" s="83"/>
      <c r="E22" s="73"/>
      <c r="F22" s="73"/>
      <c r="G22" s="77"/>
      <c r="H22" s="77"/>
      <c r="I22" s="77"/>
      <c r="J22" s="77"/>
      <c r="K22" s="77"/>
      <c r="L22" s="77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</row>
    <row r="23" spans="1:66" s="80" customFormat="1" ht="12.95" customHeight="1">
      <c r="A23" s="81"/>
      <c r="B23" s="73"/>
      <c r="C23" s="82"/>
      <c r="D23" s="83"/>
      <c r="E23" s="73"/>
      <c r="F23" s="73"/>
      <c r="G23" s="77"/>
      <c r="H23" s="77"/>
      <c r="I23" s="77"/>
      <c r="J23" s="77"/>
      <c r="K23" s="77"/>
      <c r="L23" s="7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</row>
    <row r="24" spans="1:66" s="80" customFormat="1" ht="12.95" customHeight="1">
      <c r="A24" s="81"/>
      <c r="B24" s="73"/>
      <c r="C24" s="82"/>
      <c r="D24" s="83"/>
      <c r="E24" s="73"/>
      <c r="F24" s="73"/>
      <c r="G24" s="77"/>
      <c r="H24" s="77"/>
      <c r="I24" s="77"/>
      <c r="J24" s="77"/>
      <c r="K24" s="77"/>
      <c r="L24" s="77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</row>
    <row r="25" spans="1:66" s="80" customFormat="1" ht="12.95" customHeight="1">
      <c r="A25" s="81"/>
      <c r="B25" s="73"/>
      <c r="C25" s="82"/>
      <c r="D25" s="83"/>
      <c r="E25" s="73"/>
      <c r="F25" s="73"/>
      <c r="G25" s="77"/>
      <c r="H25" s="77"/>
      <c r="I25" s="77"/>
      <c r="J25" s="77"/>
      <c r="K25" s="77"/>
      <c r="L25" s="77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</row>
    <row r="26" spans="1:66" s="80" customFormat="1" ht="12.95" customHeight="1">
      <c r="A26" s="81"/>
      <c r="B26" s="73"/>
      <c r="C26" s="82"/>
      <c r="D26" s="83"/>
      <c r="E26" s="73"/>
      <c r="F26" s="73"/>
      <c r="G26" s="77"/>
      <c r="H26" s="77"/>
      <c r="I26" s="77"/>
      <c r="J26" s="77"/>
      <c r="K26" s="77"/>
      <c r="L26" s="77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</row>
    <row r="27" spans="1:66" s="80" customFormat="1" ht="12.95" customHeight="1">
      <c r="A27" s="81"/>
      <c r="B27" s="73"/>
      <c r="C27" s="82"/>
      <c r="D27" s="83"/>
      <c r="E27" s="73"/>
      <c r="F27" s="73"/>
      <c r="G27" s="77"/>
      <c r="H27" s="77"/>
      <c r="I27" s="77"/>
      <c r="J27" s="77"/>
      <c r="K27" s="77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</row>
    <row r="28" spans="1:66" s="80" customFormat="1" ht="12.95" customHeight="1">
      <c r="A28" s="81"/>
      <c r="B28" s="73"/>
      <c r="C28" s="82"/>
      <c r="D28" s="83"/>
      <c r="E28" s="73"/>
      <c r="F28" s="73"/>
      <c r="G28" s="77"/>
      <c r="H28" s="77"/>
      <c r="I28" s="77"/>
      <c r="J28" s="77"/>
      <c r="K28" s="77"/>
      <c r="L28" s="77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</row>
    <row r="29" spans="1:66" s="80" customFormat="1" ht="15">
      <c r="A29" s="84"/>
      <c r="B29" s="78"/>
      <c r="C29" s="85"/>
      <c r="D29" s="86"/>
      <c r="E29" s="78"/>
      <c r="F29" s="78"/>
      <c r="G29" s="77"/>
      <c r="H29" s="77"/>
      <c r="I29" s="77"/>
      <c r="J29" s="77"/>
      <c r="K29" s="77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</row>
    <row r="30" spans="1:66" s="80" customFormat="1" ht="15">
      <c r="A30" s="84"/>
      <c r="B30" s="78"/>
      <c r="C30" s="85"/>
      <c r="D30" s="86"/>
      <c r="E30" s="78"/>
      <c r="F30" s="78"/>
      <c r="G30" s="77"/>
      <c r="H30" s="77"/>
      <c r="I30" s="77"/>
      <c r="J30" s="77"/>
      <c r="K30" s="77"/>
      <c r="L30" s="77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</row>
    <row r="31" spans="1:66" s="80" customFormat="1" ht="15">
      <c r="A31" s="84"/>
      <c r="B31" s="78"/>
      <c r="C31" s="85"/>
      <c r="D31" s="86"/>
      <c r="E31" s="78"/>
      <c r="F31" s="78"/>
      <c r="G31" s="77"/>
      <c r="H31" s="77"/>
      <c r="I31" s="77"/>
      <c r="J31" s="77"/>
      <c r="K31" s="77"/>
      <c r="L31" s="77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</row>
    <row r="32" spans="1:66" s="80" customFormat="1" ht="15" hidden="1" customHeight="1">
      <c r="A32" s="84"/>
      <c r="B32" s="78"/>
      <c r="C32" s="85"/>
      <c r="D32" s="86"/>
      <c r="E32" s="78"/>
      <c r="F32" s="78"/>
      <c r="G32" s="77"/>
      <c r="H32" s="77"/>
      <c r="I32" s="77"/>
      <c r="J32" s="77"/>
      <c r="K32" s="77"/>
      <c r="L32" s="77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9"/>
    </row>
    <row r="33" spans="1:66" s="80" customFormat="1" ht="15" hidden="1" customHeight="1">
      <c r="A33" s="84"/>
      <c r="B33" s="78"/>
      <c r="C33" s="85"/>
      <c r="D33" s="86"/>
      <c r="E33" s="78"/>
      <c r="F33" s="78"/>
      <c r="G33" s="77"/>
      <c r="H33" s="77"/>
      <c r="I33" s="77"/>
      <c r="J33" s="77"/>
      <c r="K33" s="77"/>
      <c r="L33" s="77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</row>
    <row r="34" spans="1:66" s="80" customFormat="1" ht="3.6" hidden="1" customHeight="1">
      <c r="A34" s="84"/>
      <c r="B34" s="77"/>
      <c r="C34" s="85"/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9"/>
    </row>
    <row r="35" spans="1:66" s="80" customFormat="1" ht="12.75" hidden="1" customHeight="1">
      <c r="A35" s="84"/>
      <c r="B35" s="77"/>
      <c r="C35" s="85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9"/>
    </row>
    <row r="36" spans="1:66" s="90" customFormat="1" ht="45" customHeight="1">
      <c r="A36" s="87"/>
      <c r="B36" s="88" t="s">
        <v>18</v>
      </c>
      <c r="C36" s="89">
        <f>'CashFlow Calc'!H2</f>
        <v>38899</v>
      </c>
      <c r="D36" s="89">
        <f>'CashFlow Calc'!I2</f>
        <v>38930</v>
      </c>
      <c r="E36" s="89">
        <f>'CashFlow Calc'!J2</f>
        <v>38961</v>
      </c>
      <c r="F36" s="89">
        <f>'CashFlow Calc'!K2</f>
        <v>38991</v>
      </c>
      <c r="G36" s="89">
        <f>'CashFlow Calc'!L2</f>
        <v>39022</v>
      </c>
      <c r="H36" s="89">
        <f>'CashFlow Calc'!M2</f>
        <v>39052</v>
      </c>
      <c r="I36" s="89">
        <f>'CashFlow Calc'!N2</f>
        <v>39083</v>
      </c>
      <c r="J36" s="89">
        <f>'CashFlow Calc'!O2</f>
        <v>39114</v>
      </c>
      <c r="K36" s="89">
        <f>'CashFlow Calc'!P2</f>
        <v>39142</v>
      </c>
      <c r="L36" s="89">
        <f>'CashFlow Calc'!Q2</f>
        <v>39173</v>
      </c>
      <c r="M36" s="89">
        <f>'CashFlow Calc'!R2</f>
        <v>39203</v>
      </c>
      <c r="N36" s="89">
        <f>'CashFlow Calc'!S2</f>
        <v>39234</v>
      </c>
      <c r="O36" s="89">
        <f>'CashFlow Calc'!T2</f>
        <v>39264</v>
      </c>
      <c r="P36" s="89">
        <f>'CashFlow Calc'!U2</f>
        <v>39295</v>
      </c>
      <c r="Q36" s="89">
        <f>'CashFlow Calc'!V2</f>
        <v>39326</v>
      </c>
      <c r="R36" s="89">
        <f>'CashFlow Calc'!W2</f>
        <v>39356</v>
      </c>
      <c r="S36" s="89">
        <f>'CashFlow Calc'!X2</f>
        <v>39387</v>
      </c>
      <c r="T36" s="89">
        <f>'CashFlow Calc'!Y2</f>
        <v>39417</v>
      </c>
      <c r="U36" s="89">
        <f>'CashFlow Calc'!Z2</f>
        <v>39448</v>
      </c>
      <c r="V36" s="89">
        <f>'CashFlow Calc'!AA2</f>
        <v>39479</v>
      </c>
      <c r="W36" s="89">
        <f>'CashFlow Calc'!AB2</f>
        <v>39508</v>
      </c>
      <c r="X36" s="89">
        <f>'CashFlow Calc'!AC2</f>
        <v>39539</v>
      </c>
      <c r="Y36" s="89">
        <f>'CashFlow Calc'!AD2</f>
        <v>39569</v>
      </c>
      <c r="Z36" s="89">
        <f>'CashFlow Calc'!AE2</f>
        <v>39600</v>
      </c>
      <c r="AA36" s="89">
        <f>'CashFlow Calc'!AF2</f>
        <v>39630</v>
      </c>
      <c r="AB36" s="89">
        <f>'CashFlow Calc'!AG2</f>
        <v>39661</v>
      </c>
      <c r="AC36" s="89">
        <f>'CashFlow Calc'!AH2</f>
        <v>39692</v>
      </c>
      <c r="AD36" s="89">
        <f>'CashFlow Calc'!AI2</f>
        <v>39722</v>
      </c>
      <c r="AE36" s="89">
        <f>'CashFlow Calc'!AJ2</f>
        <v>39753</v>
      </c>
      <c r="AF36" s="89">
        <f>'CashFlow Calc'!AK2</f>
        <v>39783</v>
      </c>
      <c r="AG36" s="89">
        <f>'CashFlow Calc'!AL2</f>
        <v>39814</v>
      </c>
      <c r="AH36" s="89">
        <f>'CashFlow Calc'!AM2</f>
        <v>39845</v>
      </c>
      <c r="AI36" s="89">
        <f>'CashFlow Calc'!AN2</f>
        <v>39873</v>
      </c>
      <c r="AJ36" s="89">
        <f>'CashFlow Calc'!AO2</f>
        <v>39904</v>
      </c>
      <c r="AK36" s="89">
        <f>'CashFlow Calc'!AP2</f>
        <v>39934</v>
      </c>
      <c r="AL36" s="89">
        <f>'CashFlow Calc'!AQ2</f>
        <v>39965</v>
      </c>
      <c r="AM36" s="89">
        <f>'CashFlow Calc'!AR2</f>
        <v>39995</v>
      </c>
      <c r="AN36" s="89">
        <f>'CashFlow Calc'!AS2</f>
        <v>40026</v>
      </c>
      <c r="AO36" s="89">
        <f>'CashFlow Calc'!AT2</f>
        <v>40057</v>
      </c>
      <c r="AP36" s="89">
        <f>'CashFlow Calc'!AU2</f>
        <v>40087</v>
      </c>
      <c r="AQ36" s="89">
        <f>'CashFlow Calc'!AV2</f>
        <v>40118</v>
      </c>
      <c r="AR36" s="89">
        <f>'CashFlow Calc'!AW2</f>
        <v>40148</v>
      </c>
      <c r="AS36" s="89">
        <f>'CashFlow Calc'!AX2</f>
        <v>40179</v>
      </c>
      <c r="AT36" s="89">
        <f>'CashFlow Calc'!AY2</f>
        <v>40210</v>
      </c>
      <c r="AU36" s="89">
        <f>'CashFlow Calc'!AZ2</f>
        <v>40238</v>
      </c>
      <c r="AV36" s="89">
        <f>'CashFlow Calc'!BA2</f>
        <v>40269</v>
      </c>
      <c r="AW36" s="89">
        <f>'CashFlow Calc'!BB2</f>
        <v>40299</v>
      </c>
      <c r="AX36" s="89">
        <f>'CashFlow Calc'!BC2</f>
        <v>40330</v>
      </c>
      <c r="AY36" s="89">
        <f>'CashFlow Calc'!BD2</f>
        <v>40360</v>
      </c>
      <c r="AZ36" s="89">
        <f>'CashFlow Calc'!BE2</f>
        <v>40391</v>
      </c>
      <c r="BA36" s="89">
        <f>'CashFlow Calc'!BF2</f>
        <v>40422</v>
      </c>
      <c r="BB36" s="89">
        <f>'CashFlow Calc'!BG2</f>
        <v>40452</v>
      </c>
      <c r="BC36" s="89">
        <f>'CashFlow Calc'!BH2</f>
        <v>40483</v>
      </c>
      <c r="BD36" s="89">
        <f>'CashFlow Calc'!BI2</f>
        <v>40513</v>
      </c>
      <c r="BE36" s="89">
        <f>'CashFlow Calc'!BJ2</f>
        <v>40544</v>
      </c>
      <c r="BF36" s="89">
        <f>'CashFlow Calc'!BK2</f>
        <v>40575</v>
      </c>
      <c r="BG36" s="89">
        <f>'CashFlow Calc'!BL2</f>
        <v>40603</v>
      </c>
      <c r="BH36" s="89">
        <f>'CashFlow Calc'!BM2</f>
        <v>40634</v>
      </c>
      <c r="BI36" s="89">
        <f>'CashFlow Calc'!BN2</f>
        <v>40664</v>
      </c>
      <c r="BJ36" s="89">
        <f>'CashFlow Calc'!BO2</f>
        <v>40695</v>
      </c>
      <c r="BK36" s="89">
        <f>'CashFlow Calc'!BP2</f>
        <v>40725</v>
      </c>
      <c r="BL36" s="89">
        <f>'CashFlow Calc'!BQ2</f>
        <v>40756</v>
      </c>
      <c r="BM36" s="89">
        <f>'CashFlow Calc'!BR2</f>
        <v>40787</v>
      </c>
      <c r="BN36" s="89" t="s">
        <v>1</v>
      </c>
    </row>
    <row r="37" spans="1:66" s="94" customFormat="1" ht="11.25">
      <c r="A37" s="91" t="s">
        <v>19</v>
      </c>
      <c r="B37" s="92"/>
      <c r="C37" s="93">
        <f>'CashFlow Calc'!H3</f>
        <v>1</v>
      </c>
      <c r="D37" s="93">
        <f>'CashFlow Calc'!I3</f>
        <v>2</v>
      </c>
      <c r="E37" s="93">
        <f>'CashFlow Calc'!J3</f>
        <v>3</v>
      </c>
      <c r="F37" s="93">
        <f>'CashFlow Calc'!K3</f>
        <v>4</v>
      </c>
      <c r="G37" s="93">
        <f>'CashFlow Calc'!L3</f>
        <v>5</v>
      </c>
      <c r="H37" s="93">
        <f>'CashFlow Calc'!M3</f>
        <v>6</v>
      </c>
      <c r="I37" s="93">
        <f>'CashFlow Calc'!N3</f>
        <v>7</v>
      </c>
      <c r="J37" s="93">
        <f>'CashFlow Calc'!O3</f>
        <v>8</v>
      </c>
      <c r="K37" s="93">
        <f>'CashFlow Calc'!P3</f>
        <v>9</v>
      </c>
      <c r="L37" s="93">
        <f>'CashFlow Calc'!Q3</f>
        <v>10</v>
      </c>
      <c r="M37" s="93">
        <f>'CashFlow Calc'!R3</f>
        <v>11</v>
      </c>
      <c r="N37" s="93">
        <f>'CashFlow Calc'!S3</f>
        <v>12</v>
      </c>
      <c r="O37" s="93">
        <f>'CashFlow Calc'!T3</f>
        <v>13</v>
      </c>
      <c r="P37" s="93">
        <f>'CashFlow Calc'!U3</f>
        <v>14</v>
      </c>
      <c r="Q37" s="93">
        <f>'CashFlow Calc'!V3</f>
        <v>15</v>
      </c>
      <c r="R37" s="93">
        <f>'CashFlow Calc'!W3</f>
        <v>16</v>
      </c>
      <c r="S37" s="93">
        <f>'CashFlow Calc'!X3</f>
        <v>17</v>
      </c>
      <c r="T37" s="93">
        <f>'CashFlow Calc'!Y3</f>
        <v>18</v>
      </c>
      <c r="U37" s="93">
        <f>'CashFlow Calc'!Z3</f>
        <v>19</v>
      </c>
      <c r="V37" s="93">
        <f>'CashFlow Calc'!AA3</f>
        <v>20</v>
      </c>
      <c r="W37" s="93">
        <f>'CashFlow Calc'!AB3</f>
        <v>21</v>
      </c>
      <c r="X37" s="93">
        <f>'CashFlow Calc'!AC3</f>
        <v>22</v>
      </c>
      <c r="Y37" s="93">
        <f>'CashFlow Calc'!AD3</f>
        <v>23</v>
      </c>
      <c r="Z37" s="93">
        <f>'CashFlow Calc'!AE3</f>
        <v>24</v>
      </c>
      <c r="AA37" s="93">
        <f>'CashFlow Calc'!AF3</f>
        <v>25</v>
      </c>
      <c r="AB37" s="93">
        <f>'CashFlow Calc'!AG3</f>
        <v>26</v>
      </c>
      <c r="AC37" s="93">
        <f>'CashFlow Calc'!AH3</f>
        <v>27</v>
      </c>
      <c r="AD37" s="93">
        <f>'CashFlow Calc'!AI3</f>
        <v>28</v>
      </c>
      <c r="AE37" s="93">
        <f>'CashFlow Calc'!AJ3</f>
        <v>29</v>
      </c>
      <c r="AF37" s="93">
        <f>'CashFlow Calc'!AK3</f>
        <v>30</v>
      </c>
      <c r="AG37" s="93">
        <f>'CashFlow Calc'!AL3</f>
        <v>31</v>
      </c>
      <c r="AH37" s="93">
        <f>'CashFlow Calc'!AM3</f>
        <v>32</v>
      </c>
      <c r="AI37" s="93">
        <f>'CashFlow Calc'!AN3</f>
        <v>33</v>
      </c>
      <c r="AJ37" s="93">
        <f>'CashFlow Calc'!AO3</f>
        <v>34</v>
      </c>
      <c r="AK37" s="93">
        <f>'CashFlow Calc'!AP3</f>
        <v>35</v>
      </c>
      <c r="AL37" s="93">
        <f>'CashFlow Calc'!AQ3</f>
        <v>36</v>
      </c>
      <c r="AM37" s="93">
        <f>'CashFlow Calc'!AR3</f>
        <v>37</v>
      </c>
      <c r="AN37" s="93">
        <f>'CashFlow Calc'!AS3</f>
        <v>38</v>
      </c>
      <c r="AO37" s="93">
        <f>'CashFlow Calc'!AT3</f>
        <v>39</v>
      </c>
      <c r="AP37" s="93">
        <f>'CashFlow Calc'!AU3</f>
        <v>40</v>
      </c>
      <c r="AQ37" s="93">
        <f>'CashFlow Calc'!AV3</f>
        <v>41</v>
      </c>
      <c r="AR37" s="93">
        <f>'CashFlow Calc'!AW3</f>
        <v>42</v>
      </c>
      <c r="AS37" s="93">
        <f>'CashFlow Calc'!AX3</f>
        <v>43</v>
      </c>
      <c r="AT37" s="93">
        <f>'CashFlow Calc'!AY3</f>
        <v>44</v>
      </c>
      <c r="AU37" s="93">
        <f>'CashFlow Calc'!AZ3</f>
        <v>45</v>
      </c>
      <c r="AV37" s="93">
        <f>'CashFlow Calc'!BA3</f>
        <v>46</v>
      </c>
      <c r="AW37" s="93">
        <f>'CashFlow Calc'!BB3</f>
        <v>47</v>
      </c>
      <c r="AX37" s="93">
        <f>'CashFlow Calc'!BC3</f>
        <v>48</v>
      </c>
      <c r="AY37" s="93">
        <f>'CashFlow Calc'!BD3</f>
        <v>49</v>
      </c>
      <c r="AZ37" s="93">
        <f>'CashFlow Calc'!BE3</f>
        <v>50</v>
      </c>
      <c r="BA37" s="93">
        <f>'CashFlow Calc'!BF3</f>
        <v>51</v>
      </c>
      <c r="BB37" s="93">
        <f>'CashFlow Calc'!BG3</f>
        <v>52</v>
      </c>
      <c r="BC37" s="93">
        <f>'CashFlow Calc'!BH3</f>
        <v>53</v>
      </c>
      <c r="BD37" s="93">
        <f>'CashFlow Calc'!BI3</f>
        <v>54</v>
      </c>
      <c r="BE37" s="93">
        <f>'CashFlow Calc'!BJ3</f>
        <v>55</v>
      </c>
      <c r="BF37" s="93">
        <f>'CashFlow Calc'!BK3</f>
        <v>56</v>
      </c>
      <c r="BG37" s="93">
        <f>'CashFlow Calc'!BL3</f>
        <v>57</v>
      </c>
      <c r="BH37" s="93">
        <f>'CashFlow Calc'!BM3</f>
        <v>58</v>
      </c>
      <c r="BI37" s="93">
        <f>'CashFlow Calc'!BN3</f>
        <v>59</v>
      </c>
      <c r="BJ37" s="93">
        <f>'CashFlow Calc'!BO3</f>
        <v>60</v>
      </c>
      <c r="BK37" s="93">
        <f>'CashFlow Calc'!BP3</f>
        <v>61</v>
      </c>
      <c r="BL37" s="93">
        <f>'CashFlow Calc'!BQ3</f>
        <v>62</v>
      </c>
      <c r="BM37" s="93">
        <f>'CashFlow Calc'!BR3</f>
        <v>63</v>
      </c>
      <c r="BN37" s="93">
        <f>'CashFlow Calc'!CC3</f>
        <v>0</v>
      </c>
    </row>
    <row r="38" spans="1:66" s="95" customFormat="1" ht="3.6" hidden="1" customHeight="1">
      <c r="A38" s="162"/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</row>
    <row r="39" spans="1:66" s="96" customFormat="1" ht="11.25">
      <c r="A39" s="176">
        <f>'CashFlow Calc'!A6</f>
        <v>1</v>
      </c>
      <c r="B39" s="160" t="str">
        <f>'CashFlow Calc'!B6</f>
        <v>Enabling Works</v>
      </c>
      <c r="C39" s="128">
        <f>'CashFlow Calc'!H8</f>
        <v>0</v>
      </c>
      <c r="D39" s="128">
        <f>'CashFlow Calc'!I8</f>
        <v>0</v>
      </c>
      <c r="E39" s="128">
        <f>'CashFlow Calc'!J8</f>
        <v>0</v>
      </c>
      <c r="F39" s="128">
        <f>'CashFlow Calc'!K8</f>
        <v>0</v>
      </c>
      <c r="G39" s="128">
        <f>'CashFlow Calc'!L8</f>
        <v>0</v>
      </c>
      <c r="H39" s="128">
        <f>'CashFlow Calc'!M8</f>
        <v>0</v>
      </c>
      <c r="I39" s="128">
        <f>'CashFlow Calc'!N8</f>
        <v>0</v>
      </c>
      <c r="J39" s="128">
        <f>'CashFlow Calc'!O8</f>
        <v>0</v>
      </c>
      <c r="K39" s="128">
        <f>'CashFlow Calc'!P8</f>
        <v>0</v>
      </c>
      <c r="L39" s="128">
        <f>'CashFlow Calc'!Q8</f>
        <v>0</v>
      </c>
      <c r="M39" s="128">
        <f>'CashFlow Calc'!R8</f>
        <v>0</v>
      </c>
      <c r="N39" s="128">
        <f>'CashFlow Calc'!S8</f>
        <v>0</v>
      </c>
      <c r="O39" s="128">
        <f>'CashFlow Calc'!T8</f>
        <v>0</v>
      </c>
      <c r="P39" s="128">
        <f>'CashFlow Calc'!U8</f>
        <v>0</v>
      </c>
      <c r="Q39" s="128">
        <f>'CashFlow Calc'!V8</f>
        <v>0</v>
      </c>
      <c r="R39" s="128">
        <f>'CashFlow Calc'!W8</f>
        <v>0</v>
      </c>
      <c r="S39" s="128">
        <f>'CashFlow Calc'!X8</f>
        <v>0</v>
      </c>
      <c r="T39" s="128">
        <f>'CashFlow Calc'!Y8</f>
        <v>0</v>
      </c>
      <c r="U39" s="128">
        <f>'CashFlow Calc'!Z8</f>
        <v>0</v>
      </c>
      <c r="V39" s="128">
        <f>'CashFlow Calc'!AA8</f>
        <v>0</v>
      </c>
      <c r="W39" s="128">
        <f>'CashFlow Calc'!AB8</f>
        <v>0</v>
      </c>
      <c r="X39" s="128">
        <f>'CashFlow Calc'!AC8</f>
        <v>0</v>
      </c>
      <c r="Y39" s="128">
        <f>'CashFlow Calc'!AD8</f>
        <v>0</v>
      </c>
      <c r="Z39" s="128">
        <f>'CashFlow Calc'!AE8</f>
        <v>0</v>
      </c>
      <c r="AA39" s="128">
        <f>'CashFlow Calc'!AF8</f>
        <v>0</v>
      </c>
      <c r="AB39" s="128">
        <f>'CashFlow Calc'!AG8</f>
        <v>0</v>
      </c>
      <c r="AC39" s="128">
        <f>'CashFlow Calc'!AH8</f>
        <v>0</v>
      </c>
      <c r="AD39" s="128">
        <f>'CashFlow Calc'!AI8</f>
        <v>0</v>
      </c>
      <c r="AE39" s="128">
        <f>'CashFlow Calc'!AJ8</f>
        <v>0</v>
      </c>
      <c r="AF39" s="128">
        <f>'CashFlow Calc'!AK8</f>
        <v>0</v>
      </c>
      <c r="AG39" s="128">
        <f>'CashFlow Calc'!AL8</f>
        <v>0</v>
      </c>
      <c r="AH39" s="128">
        <f>'CashFlow Calc'!AM8</f>
        <v>0</v>
      </c>
      <c r="AI39" s="128">
        <f>'CashFlow Calc'!AN8</f>
        <v>0</v>
      </c>
      <c r="AJ39" s="128">
        <f>'CashFlow Calc'!AO8</f>
        <v>0</v>
      </c>
      <c r="AK39" s="128">
        <f>'CashFlow Calc'!AP8</f>
        <v>0</v>
      </c>
      <c r="AL39" s="128">
        <f>'CashFlow Calc'!AQ8</f>
        <v>0</v>
      </c>
      <c r="AM39" s="128">
        <f>'CashFlow Calc'!AR8</f>
        <v>0</v>
      </c>
      <c r="AN39" s="128">
        <f>'CashFlow Calc'!AS8</f>
        <v>0</v>
      </c>
      <c r="AO39" s="128">
        <f>'CashFlow Calc'!AT8</f>
        <v>0</v>
      </c>
      <c r="AP39" s="128">
        <f>'CashFlow Calc'!AU8</f>
        <v>0</v>
      </c>
      <c r="AQ39" s="128">
        <f>'CashFlow Calc'!AV8</f>
        <v>0</v>
      </c>
      <c r="AR39" s="128">
        <f>'CashFlow Calc'!AW8</f>
        <v>0</v>
      </c>
      <c r="AS39" s="128">
        <f>'CashFlow Calc'!AX8</f>
        <v>0</v>
      </c>
      <c r="AT39" s="128">
        <f>'CashFlow Calc'!AY8</f>
        <v>0</v>
      </c>
      <c r="AU39" s="128">
        <f>'CashFlow Calc'!AZ8</f>
        <v>0</v>
      </c>
      <c r="AV39" s="128">
        <f>'CashFlow Calc'!BA8</f>
        <v>0</v>
      </c>
      <c r="AW39" s="128">
        <f>'CashFlow Calc'!BB8</f>
        <v>0</v>
      </c>
      <c r="AX39" s="128">
        <f>'CashFlow Calc'!BC8</f>
        <v>0</v>
      </c>
      <c r="AY39" s="128">
        <f>'CashFlow Calc'!BD8</f>
        <v>0</v>
      </c>
      <c r="AZ39" s="128">
        <f>'CashFlow Calc'!BE8</f>
        <v>0</v>
      </c>
      <c r="BA39" s="128">
        <f>'CashFlow Calc'!BF8</f>
        <v>0</v>
      </c>
      <c r="BB39" s="128">
        <f>'CashFlow Calc'!BG8</f>
        <v>0</v>
      </c>
      <c r="BC39" s="128">
        <f>'CashFlow Calc'!BH8</f>
        <v>0</v>
      </c>
      <c r="BD39" s="128">
        <f>'CashFlow Calc'!BI8</f>
        <v>0</v>
      </c>
      <c r="BE39" s="128">
        <f>'CashFlow Calc'!BJ8</f>
        <v>0</v>
      </c>
      <c r="BF39" s="128">
        <f>'CashFlow Calc'!BK8</f>
        <v>0</v>
      </c>
      <c r="BG39" s="128">
        <f>'CashFlow Calc'!BL8</f>
        <v>0</v>
      </c>
      <c r="BH39" s="128">
        <f>'CashFlow Calc'!BM8</f>
        <v>0</v>
      </c>
      <c r="BI39" s="128">
        <f>'CashFlow Calc'!BN8</f>
        <v>0</v>
      </c>
      <c r="BJ39" s="128">
        <f>'CashFlow Calc'!BO8</f>
        <v>0</v>
      </c>
      <c r="BK39" s="128">
        <f>'CashFlow Calc'!BP8</f>
        <v>0</v>
      </c>
      <c r="BL39" s="128">
        <f>'CashFlow Calc'!BQ8</f>
        <v>0</v>
      </c>
      <c r="BM39" s="128">
        <f>'CashFlow Calc'!BR8</f>
        <v>0</v>
      </c>
      <c r="BN39" s="161">
        <f>SUM(C39:BM39)</f>
        <v>0</v>
      </c>
    </row>
    <row r="40" spans="1:66" s="96" customFormat="1" ht="11.25">
      <c r="A40" s="176">
        <f>'CashFlow Calc'!A11</f>
        <v>2</v>
      </c>
      <c r="B40" s="164" t="str">
        <f>'CashFlow Calc'!B11</f>
        <v>Shell &amp; Core</v>
      </c>
      <c r="C40" s="128">
        <f>'CashFlow Calc'!H13</f>
        <v>0</v>
      </c>
      <c r="D40" s="128">
        <f>'CashFlow Calc'!I13</f>
        <v>0</v>
      </c>
      <c r="E40" s="128">
        <f>'CashFlow Calc'!J13</f>
        <v>0</v>
      </c>
      <c r="F40" s="128">
        <f>'CashFlow Calc'!K13</f>
        <v>0</v>
      </c>
      <c r="G40" s="128">
        <f>'CashFlow Calc'!L13</f>
        <v>0</v>
      </c>
      <c r="H40" s="128">
        <f>'CashFlow Calc'!M13</f>
        <v>0</v>
      </c>
      <c r="I40" s="128">
        <f>'CashFlow Calc'!N13</f>
        <v>0</v>
      </c>
      <c r="J40" s="128">
        <f>'CashFlow Calc'!O13</f>
        <v>0</v>
      </c>
      <c r="K40" s="128">
        <f>'CashFlow Calc'!P13</f>
        <v>0</v>
      </c>
      <c r="L40" s="128">
        <f>'CashFlow Calc'!Q13</f>
        <v>0</v>
      </c>
      <c r="M40" s="128">
        <f>'CashFlow Calc'!R13</f>
        <v>0</v>
      </c>
      <c r="N40" s="128">
        <f>'CashFlow Calc'!S13</f>
        <v>0</v>
      </c>
      <c r="O40" s="128">
        <f>'CashFlow Calc'!T13</f>
        <v>0</v>
      </c>
      <c r="P40" s="128">
        <f>'CashFlow Calc'!U13</f>
        <v>0</v>
      </c>
      <c r="Q40" s="128">
        <f>'CashFlow Calc'!V13</f>
        <v>0</v>
      </c>
      <c r="R40" s="128">
        <f>'CashFlow Calc'!W13</f>
        <v>0</v>
      </c>
      <c r="S40" s="128">
        <f>'CashFlow Calc'!X13</f>
        <v>0</v>
      </c>
      <c r="T40" s="128">
        <f>'CashFlow Calc'!Y13</f>
        <v>0</v>
      </c>
      <c r="U40" s="128">
        <f>'CashFlow Calc'!Z13</f>
        <v>0</v>
      </c>
      <c r="V40" s="128">
        <f>'CashFlow Calc'!AA13</f>
        <v>0</v>
      </c>
      <c r="W40" s="128">
        <f>'CashFlow Calc'!AB13</f>
        <v>0</v>
      </c>
      <c r="X40" s="128">
        <f>'CashFlow Calc'!AC13</f>
        <v>0</v>
      </c>
      <c r="Y40" s="128">
        <f>'CashFlow Calc'!AD13</f>
        <v>0</v>
      </c>
      <c r="Z40" s="128">
        <f>'CashFlow Calc'!AE13</f>
        <v>0</v>
      </c>
      <c r="AA40" s="128">
        <f>'CashFlow Calc'!AF13</f>
        <v>0</v>
      </c>
      <c r="AB40" s="128">
        <f>'CashFlow Calc'!AG13</f>
        <v>0</v>
      </c>
      <c r="AC40" s="128">
        <f>'CashFlow Calc'!AH13</f>
        <v>0</v>
      </c>
      <c r="AD40" s="128">
        <f>'CashFlow Calc'!AI13</f>
        <v>0</v>
      </c>
      <c r="AE40" s="128">
        <f>'CashFlow Calc'!AJ13</f>
        <v>0</v>
      </c>
      <c r="AF40" s="128">
        <f>'CashFlow Calc'!AK13</f>
        <v>0</v>
      </c>
      <c r="AG40" s="128">
        <f>'CashFlow Calc'!AL13</f>
        <v>0</v>
      </c>
      <c r="AH40" s="128">
        <f>'CashFlow Calc'!AM13</f>
        <v>0</v>
      </c>
      <c r="AI40" s="128">
        <f>'CashFlow Calc'!AN13</f>
        <v>0</v>
      </c>
      <c r="AJ40" s="128">
        <f>'CashFlow Calc'!AO13</f>
        <v>0</v>
      </c>
      <c r="AK40" s="128">
        <f>'CashFlow Calc'!AP13</f>
        <v>0</v>
      </c>
      <c r="AL40" s="128">
        <f>'CashFlow Calc'!AQ13</f>
        <v>0</v>
      </c>
      <c r="AM40" s="128">
        <f>'CashFlow Calc'!AR13</f>
        <v>0</v>
      </c>
      <c r="AN40" s="128">
        <f>'CashFlow Calc'!AS13</f>
        <v>0</v>
      </c>
      <c r="AO40" s="128">
        <f>'CashFlow Calc'!AT13</f>
        <v>0</v>
      </c>
      <c r="AP40" s="128">
        <f>'CashFlow Calc'!AU13</f>
        <v>0</v>
      </c>
      <c r="AQ40" s="128">
        <f>'CashFlow Calc'!AV13</f>
        <v>0</v>
      </c>
      <c r="AR40" s="128">
        <f>'CashFlow Calc'!AW13</f>
        <v>0</v>
      </c>
      <c r="AS40" s="128">
        <f>'CashFlow Calc'!AX13</f>
        <v>0</v>
      </c>
      <c r="AT40" s="128">
        <f>'CashFlow Calc'!AY13</f>
        <v>0</v>
      </c>
      <c r="AU40" s="128">
        <f>'CashFlow Calc'!AZ13</f>
        <v>0</v>
      </c>
      <c r="AV40" s="128">
        <f>'CashFlow Calc'!BA13</f>
        <v>0</v>
      </c>
      <c r="AW40" s="128">
        <f>'CashFlow Calc'!BB13</f>
        <v>0</v>
      </c>
      <c r="AX40" s="128">
        <f>'CashFlow Calc'!BC13</f>
        <v>0</v>
      </c>
      <c r="AY40" s="128">
        <f>'CashFlow Calc'!BD13</f>
        <v>0</v>
      </c>
      <c r="AZ40" s="128">
        <f>'CashFlow Calc'!BE13</f>
        <v>0</v>
      </c>
      <c r="BA40" s="128">
        <f>'CashFlow Calc'!BF13</f>
        <v>0</v>
      </c>
      <c r="BB40" s="128">
        <f>'CashFlow Calc'!BG13</f>
        <v>0</v>
      </c>
      <c r="BC40" s="128">
        <f>'CashFlow Calc'!BH13</f>
        <v>0</v>
      </c>
      <c r="BD40" s="128">
        <f>'CashFlow Calc'!BI13</f>
        <v>0</v>
      </c>
      <c r="BE40" s="128">
        <f>'CashFlow Calc'!BJ13</f>
        <v>0</v>
      </c>
      <c r="BF40" s="128">
        <f>'CashFlow Calc'!BK13</f>
        <v>0</v>
      </c>
      <c r="BG40" s="128">
        <f>'CashFlow Calc'!BL13</f>
        <v>0</v>
      </c>
      <c r="BH40" s="128">
        <f>'CashFlow Calc'!BM13</f>
        <v>0</v>
      </c>
      <c r="BI40" s="128">
        <f>'CashFlow Calc'!BN13</f>
        <v>0</v>
      </c>
      <c r="BJ40" s="128">
        <f>'CashFlow Calc'!BO13</f>
        <v>0</v>
      </c>
      <c r="BK40" s="128">
        <f>'CashFlow Calc'!BP13</f>
        <v>0</v>
      </c>
      <c r="BL40" s="128">
        <f>'CashFlow Calc'!BQ13</f>
        <v>0</v>
      </c>
      <c r="BM40" s="128">
        <f>'CashFlow Calc'!BR13</f>
        <v>0</v>
      </c>
      <c r="BN40" s="161">
        <f>SUM(C40:BM40)</f>
        <v>0</v>
      </c>
    </row>
    <row r="41" spans="1:66" s="96" customFormat="1" ht="11.25">
      <c r="A41" s="177">
        <f>'CashFlow Calc'!A16</f>
        <v>3</v>
      </c>
      <c r="B41" s="164" t="str">
        <f>'CashFlow Calc'!B16</f>
        <v>Fit Out</v>
      </c>
      <c r="C41" s="128">
        <f>'CashFlow Calc'!H18</f>
        <v>0</v>
      </c>
      <c r="D41" s="128">
        <f>'CashFlow Calc'!I18</f>
        <v>0</v>
      </c>
      <c r="E41" s="128">
        <f>'CashFlow Calc'!J18</f>
        <v>0</v>
      </c>
      <c r="F41" s="128">
        <f>'CashFlow Calc'!K18</f>
        <v>0</v>
      </c>
      <c r="G41" s="128">
        <f>'CashFlow Calc'!L18</f>
        <v>0</v>
      </c>
      <c r="H41" s="128">
        <f>'CashFlow Calc'!M18</f>
        <v>0</v>
      </c>
      <c r="I41" s="128">
        <f>'CashFlow Calc'!N18</f>
        <v>0</v>
      </c>
      <c r="J41" s="128">
        <f>'CashFlow Calc'!O18</f>
        <v>0</v>
      </c>
      <c r="K41" s="128">
        <f>'CashFlow Calc'!P18</f>
        <v>0</v>
      </c>
      <c r="L41" s="128">
        <f>'CashFlow Calc'!Q18</f>
        <v>0</v>
      </c>
      <c r="M41" s="128">
        <f>'CashFlow Calc'!R18</f>
        <v>0</v>
      </c>
      <c r="N41" s="128">
        <f>'CashFlow Calc'!S18</f>
        <v>0</v>
      </c>
      <c r="O41" s="128">
        <f>'CashFlow Calc'!T18</f>
        <v>0</v>
      </c>
      <c r="P41" s="128">
        <f>'CashFlow Calc'!U18</f>
        <v>0</v>
      </c>
      <c r="Q41" s="128">
        <f>'CashFlow Calc'!V18</f>
        <v>0</v>
      </c>
      <c r="R41" s="128">
        <f>'CashFlow Calc'!W18</f>
        <v>0</v>
      </c>
      <c r="S41" s="128">
        <f>'CashFlow Calc'!X18</f>
        <v>0</v>
      </c>
      <c r="T41" s="128">
        <f>'CashFlow Calc'!Y18</f>
        <v>0</v>
      </c>
      <c r="U41" s="128">
        <f>'CashFlow Calc'!Z18</f>
        <v>0</v>
      </c>
      <c r="V41" s="128">
        <f>'CashFlow Calc'!AA18</f>
        <v>0</v>
      </c>
      <c r="W41" s="128">
        <f>'CashFlow Calc'!AB18</f>
        <v>0</v>
      </c>
      <c r="X41" s="128">
        <f>'CashFlow Calc'!AC18</f>
        <v>0</v>
      </c>
      <c r="Y41" s="128">
        <f>'CashFlow Calc'!AD18</f>
        <v>0</v>
      </c>
      <c r="Z41" s="128">
        <f>'CashFlow Calc'!AE18</f>
        <v>0</v>
      </c>
      <c r="AA41" s="128">
        <f>'CashFlow Calc'!AF18</f>
        <v>0</v>
      </c>
      <c r="AB41" s="128">
        <f>'CashFlow Calc'!AG18</f>
        <v>0</v>
      </c>
      <c r="AC41" s="128">
        <f>'CashFlow Calc'!AH18</f>
        <v>0</v>
      </c>
      <c r="AD41" s="128">
        <f>'CashFlow Calc'!AI18</f>
        <v>0</v>
      </c>
      <c r="AE41" s="128">
        <f>'CashFlow Calc'!AJ18</f>
        <v>0</v>
      </c>
      <c r="AF41" s="128">
        <f>'CashFlow Calc'!AK18</f>
        <v>0</v>
      </c>
      <c r="AG41" s="128">
        <f>'CashFlow Calc'!AL18</f>
        <v>0</v>
      </c>
      <c r="AH41" s="128">
        <f>'CashFlow Calc'!AM18</f>
        <v>0</v>
      </c>
      <c r="AI41" s="128">
        <f>'CashFlow Calc'!AN18</f>
        <v>0</v>
      </c>
      <c r="AJ41" s="128">
        <f>'CashFlow Calc'!AO18</f>
        <v>0</v>
      </c>
      <c r="AK41" s="128">
        <f>'CashFlow Calc'!AP18</f>
        <v>0</v>
      </c>
      <c r="AL41" s="128">
        <f>'CashFlow Calc'!AQ18</f>
        <v>0</v>
      </c>
      <c r="AM41" s="128">
        <f>'CashFlow Calc'!AR18</f>
        <v>0</v>
      </c>
      <c r="AN41" s="128">
        <f>'CashFlow Calc'!AS18</f>
        <v>0</v>
      </c>
      <c r="AO41" s="128">
        <f>'CashFlow Calc'!AT18</f>
        <v>0</v>
      </c>
      <c r="AP41" s="128">
        <f>'CashFlow Calc'!AU18</f>
        <v>0</v>
      </c>
      <c r="AQ41" s="128">
        <f>'CashFlow Calc'!AV18</f>
        <v>0</v>
      </c>
      <c r="AR41" s="128">
        <f>'CashFlow Calc'!AW18</f>
        <v>0</v>
      </c>
      <c r="AS41" s="128">
        <f>'CashFlow Calc'!AX18</f>
        <v>0</v>
      </c>
      <c r="AT41" s="128">
        <f>'CashFlow Calc'!AY18</f>
        <v>0</v>
      </c>
      <c r="AU41" s="128">
        <f>'CashFlow Calc'!AZ18</f>
        <v>0</v>
      </c>
      <c r="AV41" s="128">
        <f>'CashFlow Calc'!BA18</f>
        <v>0</v>
      </c>
      <c r="AW41" s="128">
        <f>'CashFlow Calc'!BB18</f>
        <v>0</v>
      </c>
      <c r="AX41" s="128">
        <f>'CashFlow Calc'!BC18</f>
        <v>0</v>
      </c>
      <c r="AY41" s="128">
        <f>'CashFlow Calc'!BD18</f>
        <v>0</v>
      </c>
      <c r="AZ41" s="128">
        <f>'CashFlow Calc'!BE18</f>
        <v>0</v>
      </c>
      <c r="BA41" s="128">
        <f>'CashFlow Calc'!BF18</f>
        <v>0</v>
      </c>
      <c r="BB41" s="128">
        <f>'CashFlow Calc'!BG18</f>
        <v>0</v>
      </c>
      <c r="BC41" s="128">
        <f>'CashFlow Calc'!BH18</f>
        <v>0</v>
      </c>
      <c r="BD41" s="128">
        <f>'CashFlow Calc'!BI18</f>
        <v>0</v>
      </c>
      <c r="BE41" s="128">
        <f>'CashFlow Calc'!BJ18</f>
        <v>0</v>
      </c>
      <c r="BF41" s="128">
        <f>'CashFlow Calc'!BK18</f>
        <v>0</v>
      </c>
      <c r="BG41" s="128">
        <f>'CashFlow Calc'!BL18</f>
        <v>0</v>
      </c>
      <c r="BH41" s="128">
        <f>'CashFlow Calc'!BM18</f>
        <v>0</v>
      </c>
      <c r="BI41" s="128">
        <f>'CashFlow Calc'!BN18</f>
        <v>0</v>
      </c>
      <c r="BJ41" s="128">
        <f>'CashFlow Calc'!BO18</f>
        <v>0</v>
      </c>
      <c r="BK41" s="128">
        <f>'CashFlow Calc'!BP18</f>
        <v>0</v>
      </c>
      <c r="BL41" s="128">
        <f>'CashFlow Calc'!BQ18</f>
        <v>0</v>
      </c>
      <c r="BM41" s="128">
        <f>'CashFlow Calc'!BR18</f>
        <v>0</v>
      </c>
      <c r="BN41" s="128">
        <f t="shared" ref="BN41:BN72" si="0">SUM(K41:BM41)</f>
        <v>0</v>
      </c>
    </row>
    <row r="42" spans="1:66" s="96" customFormat="1" ht="11.25">
      <c r="A42" s="177">
        <f>'CashFlow Calc'!A21</f>
        <v>4</v>
      </c>
      <c r="B42" s="165" t="str">
        <f>'CashFlow Calc'!B21</f>
        <v>Prelims</v>
      </c>
      <c r="C42" s="128">
        <f>'CashFlow Calc'!H23</f>
        <v>0</v>
      </c>
      <c r="D42" s="128">
        <f>'CashFlow Calc'!I23</f>
        <v>0</v>
      </c>
      <c r="E42" s="128">
        <f>'CashFlow Calc'!J23</f>
        <v>0</v>
      </c>
      <c r="F42" s="128">
        <f>'CashFlow Calc'!K23</f>
        <v>0</v>
      </c>
      <c r="G42" s="128">
        <f>'CashFlow Calc'!L23</f>
        <v>0</v>
      </c>
      <c r="H42" s="128">
        <f>'CashFlow Calc'!M23</f>
        <v>0</v>
      </c>
      <c r="I42" s="128">
        <f>'CashFlow Calc'!N23</f>
        <v>0</v>
      </c>
      <c r="J42" s="128">
        <f>'CashFlow Calc'!O23</f>
        <v>0</v>
      </c>
      <c r="K42" s="128">
        <f>'CashFlow Calc'!P23</f>
        <v>0</v>
      </c>
      <c r="L42" s="128">
        <f>'CashFlow Calc'!Q23</f>
        <v>0</v>
      </c>
      <c r="M42" s="128">
        <f>'CashFlow Calc'!R23</f>
        <v>0</v>
      </c>
      <c r="N42" s="128">
        <f>'CashFlow Calc'!S23</f>
        <v>0</v>
      </c>
      <c r="O42" s="128">
        <f>'CashFlow Calc'!T23</f>
        <v>0</v>
      </c>
      <c r="P42" s="128">
        <f>'CashFlow Calc'!U23</f>
        <v>0</v>
      </c>
      <c r="Q42" s="128">
        <f>'CashFlow Calc'!V23</f>
        <v>0</v>
      </c>
      <c r="R42" s="128">
        <f>'CashFlow Calc'!W23</f>
        <v>0</v>
      </c>
      <c r="S42" s="128">
        <f>'CashFlow Calc'!X23</f>
        <v>0</v>
      </c>
      <c r="T42" s="128">
        <f>'CashFlow Calc'!Y23</f>
        <v>0</v>
      </c>
      <c r="U42" s="128">
        <f>'CashFlow Calc'!Z23</f>
        <v>0</v>
      </c>
      <c r="V42" s="128">
        <f>'CashFlow Calc'!AA23</f>
        <v>0</v>
      </c>
      <c r="W42" s="128">
        <f>'CashFlow Calc'!AB23</f>
        <v>0</v>
      </c>
      <c r="X42" s="128">
        <f>'CashFlow Calc'!AC23</f>
        <v>0</v>
      </c>
      <c r="Y42" s="128">
        <f>'CashFlow Calc'!AD23</f>
        <v>0</v>
      </c>
      <c r="Z42" s="128">
        <f>'CashFlow Calc'!AE23</f>
        <v>0</v>
      </c>
      <c r="AA42" s="128">
        <f>'CashFlow Calc'!AF23</f>
        <v>0</v>
      </c>
      <c r="AB42" s="128">
        <f>'CashFlow Calc'!AG23</f>
        <v>0</v>
      </c>
      <c r="AC42" s="128">
        <f>'CashFlow Calc'!AH23</f>
        <v>0</v>
      </c>
      <c r="AD42" s="128">
        <f>'CashFlow Calc'!AI23</f>
        <v>0</v>
      </c>
      <c r="AE42" s="128">
        <f>'CashFlow Calc'!AJ23</f>
        <v>0</v>
      </c>
      <c r="AF42" s="128">
        <f>'CashFlow Calc'!AK23</f>
        <v>0</v>
      </c>
      <c r="AG42" s="128">
        <f>'CashFlow Calc'!AL23</f>
        <v>0</v>
      </c>
      <c r="AH42" s="128">
        <f>'CashFlow Calc'!AM23</f>
        <v>0</v>
      </c>
      <c r="AI42" s="128">
        <f>'CashFlow Calc'!AN23</f>
        <v>0</v>
      </c>
      <c r="AJ42" s="128">
        <f>'CashFlow Calc'!AO23</f>
        <v>0</v>
      </c>
      <c r="AK42" s="128">
        <f>'CashFlow Calc'!AP23</f>
        <v>0</v>
      </c>
      <c r="AL42" s="128">
        <f>'CashFlow Calc'!AQ23</f>
        <v>0</v>
      </c>
      <c r="AM42" s="128">
        <f>'CashFlow Calc'!AR23</f>
        <v>0</v>
      </c>
      <c r="AN42" s="128">
        <f>'CashFlow Calc'!AS23</f>
        <v>0</v>
      </c>
      <c r="AO42" s="128">
        <f>'CashFlow Calc'!AT23</f>
        <v>0</v>
      </c>
      <c r="AP42" s="128">
        <f>'CashFlow Calc'!AU23</f>
        <v>0</v>
      </c>
      <c r="AQ42" s="128">
        <f>'CashFlow Calc'!AV23</f>
        <v>0</v>
      </c>
      <c r="AR42" s="128">
        <f>'CashFlow Calc'!AW23</f>
        <v>0</v>
      </c>
      <c r="AS42" s="128">
        <f>'CashFlow Calc'!AX23</f>
        <v>0</v>
      </c>
      <c r="AT42" s="128">
        <f>'CashFlow Calc'!AY23</f>
        <v>0</v>
      </c>
      <c r="AU42" s="128">
        <f>'CashFlow Calc'!AZ23</f>
        <v>0</v>
      </c>
      <c r="AV42" s="128">
        <f>'CashFlow Calc'!BA23</f>
        <v>0</v>
      </c>
      <c r="AW42" s="128">
        <f>'CashFlow Calc'!BB23</f>
        <v>0</v>
      </c>
      <c r="AX42" s="128">
        <f>'CashFlow Calc'!BC23</f>
        <v>0</v>
      </c>
      <c r="AY42" s="128">
        <f>'CashFlow Calc'!BD23</f>
        <v>0</v>
      </c>
      <c r="AZ42" s="128">
        <f>'CashFlow Calc'!BE23</f>
        <v>0</v>
      </c>
      <c r="BA42" s="128">
        <f>'CashFlow Calc'!BF23</f>
        <v>0</v>
      </c>
      <c r="BB42" s="128">
        <f>'CashFlow Calc'!BG23</f>
        <v>0</v>
      </c>
      <c r="BC42" s="128">
        <f>'CashFlow Calc'!BH23</f>
        <v>0</v>
      </c>
      <c r="BD42" s="128">
        <f>'CashFlow Calc'!BI23</f>
        <v>0</v>
      </c>
      <c r="BE42" s="128">
        <f>'CashFlow Calc'!BJ23</f>
        <v>0</v>
      </c>
      <c r="BF42" s="128">
        <f>'CashFlow Calc'!BK23</f>
        <v>0</v>
      </c>
      <c r="BG42" s="128">
        <f>'CashFlow Calc'!BL23</f>
        <v>0</v>
      </c>
      <c r="BH42" s="128">
        <f>'CashFlow Calc'!BM23</f>
        <v>0</v>
      </c>
      <c r="BI42" s="128">
        <f>'CashFlow Calc'!BN23</f>
        <v>0</v>
      </c>
      <c r="BJ42" s="128">
        <f>'CashFlow Calc'!BO23</f>
        <v>0</v>
      </c>
      <c r="BK42" s="128">
        <f>'CashFlow Calc'!BP23</f>
        <v>0</v>
      </c>
      <c r="BL42" s="128">
        <f>'CashFlow Calc'!BQ23</f>
        <v>0</v>
      </c>
      <c r="BM42" s="128">
        <f>'CashFlow Calc'!BR23</f>
        <v>0</v>
      </c>
      <c r="BN42" s="128">
        <f t="shared" si="0"/>
        <v>0</v>
      </c>
    </row>
    <row r="43" spans="1:66" s="96" customFormat="1" ht="11.25">
      <c r="A43" s="177">
        <f>'CashFlow Calc'!A26</f>
        <v>5</v>
      </c>
      <c r="B43" s="165" t="str">
        <f>'CashFlow Calc'!B26</f>
        <v>Office Superstructure</v>
      </c>
      <c r="C43" s="128">
        <f>'CashFlow Calc'!H28</f>
        <v>0</v>
      </c>
      <c r="D43" s="128">
        <f>'CashFlow Calc'!I28</f>
        <v>0</v>
      </c>
      <c r="E43" s="128">
        <f>'CashFlow Calc'!J28</f>
        <v>0</v>
      </c>
      <c r="F43" s="128">
        <f>'CashFlow Calc'!K28</f>
        <v>0</v>
      </c>
      <c r="G43" s="128">
        <f>'CashFlow Calc'!L28</f>
        <v>0</v>
      </c>
      <c r="H43" s="128">
        <f>'CashFlow Calc'!M28</f>
        <v>0</v>
      </c>
      <c r="I43" s="128">
        <f>'CashFlow Calc'!N28</f>
        <v>0</v>
      </c>
      <c r="J43" s="128">
        <f>'CashFlow Calc'!O28</f>
        <v>0</v>
      </c>
      <c r="K43" s="128">
        <f>'CashFlow Calc'!P28</f>
        <v>0</v>
      </c>
      <c r="L43" s="128">
        <f>'CashFlow Calc'!Q28</f>
        <v>0</v>
      </c>
      <c r="M43" s="128">
        <f>'CashFlow Calc'!R28</f>
        <v>0</v>
      </c>
      <c r="N43" s="128">
        <f>'CashFlow Calc'!S28</f>
        <v>0</v>
      </c>
      <c r="O43" s="128">
        <f>'CashFlow Calc'!T28</f>
        <v>0</v>
      </c>
      <c r="P43" s="128">
        <f>'CashFlow Calc'!U28</f>
        <v>0</v>
      </c>
      <c r="Q43" s="128">
        <f>'CashFlow Calc'!V28</f>
        <v>0</v>
      </c>
      <c r="R43" s="128">
        <f>'CashFlow Calc'!W28</f>
        <v>0</v>
      </c>
      <c r="S43" s="128">
        <f>'CashFlow Calc'!X28</f>
        <v>0</v>
      </c>
      <c r="T43" s="128">
        <f>'CashFlow Calc'!Y28</f>
        <v>0</v>
      </c>
      <c r="U43" s="128">
        <f>'CashFlow Calc'!Z28</f>
        <v>0</v>
      </c>
      <c r="V43" s="128">
        <f>'CashFlow Calc'!AA28</f>
        <v>0</v>
      </c>
      <c r="W43" s="128">
        <f>'CashFlow Calc'!AB28</f>
        <v>0</v>
      </c>
      <c r="X43" s="128">
        <f>'CashFlow Calc'!AC28</f>
        <v>0</v>
      </c>
      <c r="Y43" s="128">
        <f>'CashFlow Calc'!AD28</f>
        <v>0</v>
      </c>
      <c r="Z43" s="128">
        <f>'CashFlow Calc'!AE28</f>
        <v>0</v>
      </c>
      <c r="AA43" s="128">
        <f>'CashFlow Calc'!AF28</f>
        <v>0</v>
      </c>
      <c r="AB43" s="128">
        <f>'CashFlow Calc'!AG28</f>
        <v>0</v>
      </c>
      <c r="AC43" s="128">
        <f>'CashFlow Calc'!AH28</f>
        <v>0</v>
      </c>
      <c r="AD43" s="128">
        <f>'CashFlow Calc'!AI28</f>
        <v>0</v>
      </c>
      <c r="AE43" s="128">
        <f>'CashFlow Calc'!AJ28</f>
        <v>0</v>
      </c>
      <c r="AF43" s="128">
        <f>'CashFlow Calc'!AK28</f>
        <v>0</v>
      </c>
      <c r="AG43" s="128">
        <f>'CashFlow Calc'!AL28</f>
        <v>0</v>
      </c>
      <c r="AH43" s="128">
        <f>'CashFlow Calc'!AM28</f>
        <v>0</v>
      </c>
      <c r="AI43" s="128">
        <f>'CashFlow Calc'!AN28</f>
        <v>0</v>
      </c>
      <c r="AJ43" s="128">
        <f>'CashFlow Calc'!AO28</f>
        <v>0</v>
      </c>
      <c r="AK43" s="128">
        <f>'CashFlow Calc'!AP28</f>
        <v>0</v>
      </c>
      <c r="AL43" s="128">
        <f>'CashFlow Calc'!AQ28</f>
        <v>0</v>
      </c>
      <c r="AM43" s="128">
        <f>'CashFlow Calc'!AR28</f>
        <v>0</v>
      </c>
      <c r="AN43" s="128">
        <f>'CashFlow Calc'!AS28</f>
        <v>0</v>
      </c>
      <c r="AO43" s="128">
        <f>'CashFlow Calc'!AT28</f>
        <v>0</v>
      </c>
      <c r="AP43" s="128">
        <f>'CashFlow Calc'!AU28</f>
        <v>0</v>
      </c>
      <c r="AQ43" s="128">
        <f>'CashFlow Calc'!AV28</f>
        <v>0</v>
      </c>
      <c r="AR43" s="128">
        <f>'CashFlow Calc'!AW28</f>
        <v>0</v>
      </c>
      <c r="AS43" s="128">
        <f>'CashFlow Calc'!AX28</f>
        <v>0</v>
      </c>
      <c r="AT43" s="128">
        <f>'CashFlow Calc'!AY28</f>
        <v>0</v>
      </c>
      <c r="AU43" s="128">
        <f>'CashFlow Calc'!AZ28</f>
        <v>0</v>
      </c>
      <c r="AV43" s="128">
        <f>'CashFlow Calc'!BA28</f>
        <v>0</v>
      </c>
      <c r="AW43" s="128">
        <f>'CashFlow Calc'!BB28</f>
        <v>0</v>
      </c>
      <c r="AX43" s="128">
        <f>'CashFlow Calc'!BC28</f>
        <v>0</v>
      </c>
      <c r="AY43" s="128">
        <f>'CashFlow Calc'!BD28</f>
        <v>0</v>
      </c>
      <c r="AZ43" s="128">
        <f>'CashFlow Calc'!BE28</f>
        <v>0</v>
      </c>
      <c r="BA43" s="128">
        <f>'CashFlow Calc'!BF28</f>
        <v>0</v>
      </c>
      <c r="BB43" s="128">
        <f>'CashFlow Calc'!BG28</f>
        <v>0</v>
      </c>
      <c r="BC43" s="128">
        <f>'CashFlow Calc'!BH28</f>
        <v>0</v>
      </c>
      <c r="BD43" s="128">
        <f>'CashFlow Calc'!BI28</f>
        <v>0</v>
      </c>
      <c r="BE43" s="128">
        <f>'CashFlow Calc'!BJ28</f>
        <v>0</v>
      </c>
      <c r="BF43" s="128">
        <f>'CashFlow Calc'!BK28</f>
        <v>0</v>
      </c>
      <c r="BG43" s="128">
        <f>'CashFlow Calc'!BL28</f>
        <v>0</v>
      </c>
      <c r="BH43" s="128">
        <f>'CashFlow Calc'!BM28</f>
        <v>0</v>
      </c>
      <c r="BI43" s="128">
        <f>'CashFlow Calc'!BN28</f>
        <v>0</v>
      </c>
      <c r="BJ43" s="128">
        <f>'CashFlow Calc'!BO28</f>
        <v>0</v>
      </c>
      <c r="BK43" s="128">
        <f>'CashFlow Calc'!BP28</f>
        <v>0</v>
      </c>
      <c r="BL43" s="128">
        <f>'CashFlow Calc'!BQ28</f>
        <v>0</v>
      </c>
      <c r="BM43" s="128">
        <f>'CashFlow Calc'!BR28</f>
        <v>0</v>
      </c>
      <c r="BN43" s="128">
        <f t="shared" si="0"/>
        <v>0</v>
      </c>
    </row>
    <row r="44" spans="1:66" s="96" customFormat="1" ht="11.25">
      <c r="A44" s="177">
        <f>'CashFlow Calc'!A31</f>
        <v>6</v>
      </c>
      <c r="B44" s="165" t="str">
        <f>'CashFlow Calc'!B31</f>
        <v>External cladding</v>
      </c>
      <c r="C44" s="128">
        <f>'CashFlow Calc'!H33</f>
        <v>0</v>
      </c>
      <c r="D44" s="128">
        <f>'CashFlow Calc'!I33</f>
        <v>0</v>
      </c>
      <c r="E44" s="128">
        <f>'CashFlow Calc'!J33</f>
        <v>0</v>
      </c>
      <c r="F44" s="128">
        <f>'CashFlow Calc'!K33</f>
        <v>0</v>
      </c>
      <c r="G44" s="128">
        <f>'CashFlow Calc'!L33</f>
        <v>0</v>
      </c>
      <c r="H44" s="128">
        <f>'CashFlow Calc'!M33</f>
        <v>0</v>
      </c>
      <c r="I44" s="128">
        <f>'CashFlow Calc'!N33</f>
        <v>0</v>
      </c>
      <c r="J44" s="128">
        <f>'CashFlow Calc'!O33</f>
        <v>0</v>
      </c>
      <c r="K44" s="128">
        <f>'CashFlow Calc'!P33</f>
        <v>0</v>
      </c>
      <c r="L44" s="128">
        <f>'CashFlow Calc'!Q33</f>
        <v>0</v>
      </c>
      <c r="M44" s="128">
        <f>'CashFlow Calc'!R33</f>
        <v>0</v>
      </c>
      <c r="N44" s="128">
        <f>'CashFlow Calc'!S33</f>
        <v>0</v>
      </c>
      <c r="O44" s="128">
        <f>'CashFlow Calc'!T33</f>
        <v>0</v>
      </c>
      <c r="P44" s="128">
        <f>'CashFlow Calc'!U33</f>
        <v>0</v>
      </c>
      <c r="Q44" s="128">
        <f>'CashFlow Calc'!V33</f>
        <v>0</v>
      </c>
      <c r="R44" s="128">
        <f>'CashFlow Calc'!W33</f>
        <v>0</v>
      </c>
      <c r="S44" s="128">
        <f>'CashFlow Calc'!X33</f>
        <v>0</v>
      </c>
      <c r="T44" s="128">
        <f>'CashFlow Calc'!Y33</f>
        <v>0</v>
      </c>
      <c r="U44" s="128">
        <f>'CashFlow Calc'!Z33</f>
        <v>0</v>
      </c>
      <c r="V44" s="128">
        <f>'CashFlow Calc'!AA33</f>
        <v>0</v>
      </c>
      <c r="W44" s="128">
        <f>'CashFlow Calc'!AB33</f>
        <v>0</v>
      </c>
      <c r="X44" s="128">
        <f>'CashFlow Calc'!AC33</f>
        <v>0</v>
      </c>
      <c r="Y44" s="128">
        <f>'CashFlow Calc'!AD33</f>
        <v>0</v>
      </c>
      <c r="Z44" s="128">
        <f>'CashFlow Calc'!AE33</f>
        <v>0</v>
      </c>
      <c r="AA44" s="128">
        <f>'CashFlow Calc'!AF33</f>
        <v>0</v>
      </c>
      <c r="AB44" s="128">
        <f>'CashFlow Calc'!AG33</f>
        <v>0</v>
      </c>
      <c r="AC44" s="128">
        <f>'CashFlow Calc'!AH33</f>
        <v>0</v>
      </c>
      <c r="AD44" s="128">
        <f>'CashFlow Calc'!AI33</f>
        <v>0</v>
      </c>
      <c r="AE44" s="128">
        <f>'CashFlow Calc'!AJ33</f>
        <v>0</v>
      </c>
      <c r="AF44" s="128">
        <f>'CashFlow Calc'!AK33</f>
        <v>0</v>
      </c>
      <c r="AG44" s="128">
        <f>'CashFlow Calc'!AL33</f>
        <v>0</v>
      </c>
      <c r="AH44" s="128">
        <f>'CashFlow Calc'!AM33</f>
        <v>0</v>
      </c>
      <c r="AI44" s="128">
        <f>'CashFlow Calc'!AN33</f>
        <v>0</v>
      </c>
      <c r="AJ44" s="128">
        <f>'CashFlow Calc'!AO33</f>
        <v>0</v>
      </c>
      <c r="AK44" s="128">
        <f>'CashFlow Calc'!AP33</f>
        <v>0</v>
      </c>
      <c r="AL44" s="128">
        <f>'CashFlow Calc'!AQ33</f>
        <v>0</v>
      </c>
      <c r="AM44" s="128">
        <f>'CashFlow Calc'!AR33</f>
        <v>0</v>
      </c>
      <c r="AN44" s="128">
        <f>'CashFlow Calc'!AS33</f>
        <v>0</v>
      </c>
      <c r="AO44" s="128">
        <f>'CashFlow Calc'!AT33</f>
        <v>0</v>
      </c>
      <c r="AP44" s="128">
        <f>'CashFlow Calc'!AU33</f>
        <v>0</v>
      </c>
      <c r="AQ44" s="128">
        <f>'CashFlow Calc'!AV33</f>
        <v>0</v>
      </c>
      <c r="AR44" s="128">
        <f>'CashFlow Calc'!AW33</f>
        <v>0</v>
      </c>
      <c r="AS44" s="128">
        <f>'CashFlow Calc'!AX33</f>
        <v>0</v>
      </c>
      <c r="AT44" s="128">
        <f>'CashFlow Calc'!AY33</f>
        <v>0</v>
      </c>
      <c r="AU44" s="128">
        <f>'CashFlow Calc'!AZ33</f>
        <v>0</v>
      </c>
      <c r="AV44" s="128">
        <f>'CashFlow Calc'!BA33</f>
        <v>0</v>
      </c>
      <c r="AW44" s="128">
        <f>'CashFlow Calc'!BB33</f>
        <v>0</v>
      </c>
      <c r="AX44" s="128">
        <f>'CashFlow Calc'!BC33</f>
        <v>0</v>
      </c>
      <c r="AY44" s="128">
        <f>'CashFlow Calc'!BD33</f>
        <v>0</v>
      </c>
      <c r="AZ44" s="128">
        <f>'CashFlow Calc'!BE33</f>
        <v>0</v>
      </c>
      <c r="BA44" s="128">
        <f>'CashFlow Calc'!BF33</f>
        <v>0</v>
      </c>
      <c r="BB44" s="128">
        <f>'CashFlow Calc'!BG33</f>
        <v>0</v>
      </c>
      <c r="BC44" s="128">
        <f>'CashFlow Calc'!BH33</f>
        <v>0</v>
      </c>
      <c r="BD44" s="128">
        <f>'CashFlow Calc'!BI33</f>
        <v>0</v>
      </c>
      <c r="BE44" s="128">
        <f>'CashFlow Calc'!BJ33</f>
        <v>0</v>
      </c>
      <c r="BF44" s="128">
        <f>'CashFlow Calc'!BK33</f>
        <v>0</v>
      </c>
      <c r="BG44" s="128">
        <f>'CashFlow Calc'!BL33</f>
        <v>0</v>
      </c>
      <c r="BH44" s="128">
        <f>'CashFlow Calc'!BM33</f>
        <v>0</v>
      </c>
      <c r="BI44" s="128">
        <f>'CashFlow Calc'!BN33</f>
        <v>0</v>
      </c>
      <c r="BJ44" s="128">
        <f>'CashFlow Calc'!BO33</f>
        <v>0</v>
      </c>
      <c r="BK44" s="128">
        <f>'CashFlow Calc'!BP33</f>
        <v>0</v>
      </c>
      <c r="BL44" s="128">
        <f>'CashFlow Calc'!BQ33</f>
        <v>0</v>
      </c>
      <c r="BM44" s="128">
        <f>'CashFlow Calc'!BR33</f>
        <v>0</v>
      </c>
      <c r="BN44" s="128">
        <f t="shared" si="0"/>
        <v>0</v>
      </c>
    </row>
    <row r="45" spans="1:66" s="96" customFormat="1" ht="11.25">
      <c r="A45" s="177">
        <f>'CashFlow Calc'!A36</f>
        <v>7</v>
      </c>
      <c r="B45" s="165" t="str">
        <f>'CashFlow Calc'!B36</f>
        <v>Stone Cladding/Walling</v>
      </c>
      <c r="C45" s="128">
        <f>'CashFlow Calc'!H38</f>
        <v>0</v>
      </c>
      <c r="D45" s="128">
        <f>'CashFlow Calc'!I38</f>
        <v>0</v>
      </c>
      <c r="E45" s="128">
        <f>'CashFlow Calc'!J38</f>
        <v>0</v>
      </c>
      <c r="F45" s="128">
        <f>'CashFlow Calc'!K38</f>
        <v>0</v>
      </c>
      <c r="G45" s="128">
        <f>'CashFlow Calc'!L38</f>
        <v>0</v>
      </c>
      <c r="H45" s="128">
        <f>'CashFlow Calc'!M38</f>
        <v>0</v>
      </c>
      <c r="I45" s="128">
        <f>'CashFlow Calc'!N38</f>
        <v>0</v>
      </c>
      <c r="J45" s="128">
        <f>'CashFlow Calc'!O38</f>
        <v>0</v>
      </c>
      <c r="K45" s="128">
        <f>'CashFlow Calc'!P38</f>
        <v>0</v>
      </c>
      <c r="L45" s="128">
        <f>'CashFlow Calc'!Q38</f>
        <v>0</v>
      </c>
      <c r="M45" s="128">
        <f>'CashFlow Calc'!R38</f>
        <v>0</v>
      </c>
      <c r="N45" s="128">
        <f>'CashFlow Calc'!S38</f>
        <v>0</v>
      </c>
      <c r="O45" s="128">
        <f>'CashFlow Calc'!T38</f>
        <v>0</v>
      </c>
      <c r="P45" s="128">
        <f>'CashFlow Calc'!U38</f>
        <v>0</v>
      </c>
      <c r="Q45" s="128">
        <f>'CashFlow Calc'!V38</f>
        <v>0</v>
      </c>
      <c r="R45" s="128">
        <f>'CashFlow Calc'!W38</f>
        <v>0</v>
      </c>
      <c r="S45" s="128">
        <f>'CashFlow Calc'!X38</f>
        <v>0</v>
      </c>
      <c r="T45" s="128">
        <f>'CashFlow Calc'!Y38</f>
        <v>0</v>
      </c>
      <c r="U45" s="128">
        <f>'CashFlow Calc'!Z38</f>
        <v>0</v>
      </c>
      <c r="V45" s="128">
        <f>'CashFlow Calc'!AA38</f>
        <v>0</v>
      </c>
      <c r="W45" s="128">
        <f>'CashFlow Calc'!AB38</f>
        <v>0</v>
      </c>
      <c r="X45" s="128">
        <f>'CashFlow Calc'!AC38</f>
        <v>0</v>
      </c>
      <c r="Y45" s="128">
        <f>'CashFlow Calc'!AD38</f>
        <v>0</v>
      </c>
      <c r="Z45" s="128">
        <f>'CashFlow Calc'!AE38</f>
        <v>0</v>
      </c>
      <c r="AA45" s="128">
        <f>'CashFlow Calc'!AF38</f>
        <v>0</v>
      </c>
      <c r="AB45" s="128">
        <f>'CashFlow Calc'!AG38</f>
        <v>0</v>
      </c>
      <c r="AC45" s="128">
        <f>'CashFlow Calc'!AH38</f>
        <v>0</v>
      </c>
      <c r="AD45" s="128">
        <f>'CashFlow Calc'!AI38</f>
        <v>0</v>
      </c>
      <c r="AE45" s="128">
        <f>'CashFlow Calc'!AJ38</f>
        <v>0</v>
      </c>
      <c r="AF45" s="128">
        <f>'CashFlow Calc'!AK38</f>
        <v>0</v>
      </c>
      <c r="AG45" s="128">
        <f>'CashFlow Calc'!AL38</f>
        <v>0</v>
      </c>
      <c r="AH45" s="128">
        <f>'CashFlow Calc'!AM38</f>
        <v>0</v>
      </c>
      <c r="AI45" s="128">
        <f>'CashFlow Calc'!AN38</f>
        <v>0</v>
      </c>
      <c r="AJ45" s="128">
        <f>'CashFlow Calc'!AO38</f>
        <v>0</v>
      </c>
      <c r="AK45" s="128">
        <f>'CashFlow Calc'!AP38</f>
        <v>0</v>
      </c>
      <c r="AL45" s="128">
        <f>'CashFlow Calc'!AQ38</f>
        <v>0</v>
      </c>
      <c r="AM45" s="128">
        <f>'CashFlow Calc'!AR38</f>
        <v>0</v>
      </c>
      <c r="AN45" s="128">
        <f>'CashFlow Calc'!AS38</f>
        <v>0</v>
      </c>
      <c r="AO45" s="128">
        <f>'CashFlow Calc'!AT38</f>
        <v>0</v>
      </c>
      <c r="AP45" s="128">
        <f>'CashFlow Calc'!AU38</f>
        <v>0</v>
      </c>
      <c r="AQ45" s="128">
        <f>'CashFlow Calc'!AV38</f>
        <v>0</v>
      </c>
      <c r="AR45" s="128">
        <f>'CashFlow Calc'!AW38</f>
        <v>0</v>
      </c>
      <c r="AS45" s="128">
        <f>'CashFlow Calc'!AX38</f>
        <v>0</v>
      </c>
      <c r="AT45" s="128">
        <f>'CashFlow Calc'!AY38</f>
        <v>0</v>
      </c>
      <c r="AU45" s="128">
        <f>'CashFlow Calc'!AZ38</f>
        <v>0</v>
      </c>
      <c r="AV45" s="128">
        <f>'CashFlow Calc'!BA38</f>
        <v>0</v>
      </c>
      <c r="AW45" s="128">
        <f>'CashFlow Calc'!BB38</f>
        <v>0</v>
      </c>
      <c r="AX45" s="128">
        <f>'CashFlow Calc'!BC38</f>
        <v>0</v>
      </c>
      <c r="AY45" s="128">
        <f>'CashFlow Calc'!BD38</f>
        <v>0</v>
      </c>
      <c r="AZ45" s="128">
        <f>'CashFlow Calc'!BE38</f>
        <v>0</v>
      </c>
      <c r="BA45" s="128">
        <f>'CashFlow Calc'!BF38</f>
        <v>0</v>
      </c>
      <c r="BB45" s="128">
        <f>'CashFlow Calc'!BG38</f>
        <v>0</v>
      </c>
      <c r="BC45" s="128">
        <f>'CashFlow Calc'!BH38</f>
        <v>0</v>
      </c>
      <c r="BD45" s="128">
        <f>'CashFlow Calc'!BI38</f>
        <v>0</v>
      </c>
      <c r="BE45" s="128">
        <f>'CashFlow Calc'!BJ38</f>
        <v>0</v>
      </c>
      <c r="BF45" s="128">
        <f>'CashFlow Calc'!BK38</f>
        <v>0</v>
      </c>
      <c r="BG45" s="128">
        <f>'CashFlow Calc'!BL38</f>
        <v>0</v>
      </c>
      <c r="BH45" s="128">
        <f>'CashFlow Calc'!BM38</f>
        <v>0</v>
      </c>
      <c r="BI45" s="128">
        <f>'CashFlow Calc'!BN38</f>
        <v>0</v>
      </c>
      <c r="BJ45" s="128">
        <f>'CashFlow Calc'!BO38</f>
        <v>0</v>
      </c>
      <c r="BK45" s="128">
        <f>'CashFlow Calc'!BP38</f>
        <v>0</v>
      </c>
      <c r="BL45" s="128">
        <f>'CashFlow Calc'!BQ38</f>
        <v>0</v>
      </c>
      <c r="BM45" s="128">
        <f>'CashFlow Calc'!BR38</f>
        <v>0</v>
      </c>
      <c r="BN45" s="128">
        <f t="shared" si="0"/>
        <v>0</v>
      </c>
    </row>
    <row r="46" spans="1:66" s="96" customFormat="1" ht="11.25">
      <c r="A46" s="177">
        <f>'CashFlow Calc'!A41</f>
        <v>8</v>
      </c>
      <c r="B46" s="165" t="str">
        <f>'CashFlow Calc'!B41</f>
        <v>Solar Shading</v>
      </c>
      <c r="C46" s="128">
        <f>'CashFlow Calc'!H43</f>
        <v>0</v>
      </c>
      <c r="D46" s="128">
        <f>'CashFlow Calc'!I43</f>
        <v>0</v>
      </c>
      <c r="E46" s="128">
        <f>'CashFlow Calc'!J43</f>
        <v>0</v>
      </c>
      <c r="F46" s="128">
        <f>'CashFlow Calc'!K43</f>
        <v>0</v>
      </c>
      <c r="G46" s="128">
        <f>'CashFlow Calc'!L43</f>
        <v>0</v>
      </c>
      <c r="H46" s="128">
        <f>'CashFlow Calc'!M43</f>
        <v>0</v>
      </c>
      <c r="I46" s="128">
        <f>'CashFlow Calc'!N43</f>
        <v>0</v>
      </c>
      <c r="J46" s="128">
        <f>'CashFlow Calc'!O43</f>
        <v>0</v>
      </c>
      <c r="K46" s="128">
        <f>'CashFlow Calc'!P43</f>
        <v>0</v>
      </c>
      <c r="L46" s="128">
        <f>'CashFlow Calc'!Q43</f>
        <v>0</v>
      </c>
      <c r="M46" s="128">
        <f>'CashFlow Calc'!R43</f>
        <v>0</v>
      </c>
      <c r="N46" s="128">
        <f>'CashFlow Calc'!S43</f>
        <v>0</v>
      </c>
      <c r="O46" s="128">
        <f>'CashFlow Calc'!T43</f>
        <v>0</v>
      </c>
      <c r="P46" s="128">
        <f>'CashFlow Calc'!U43</f>
        <v>0</v>
      </c>
      <c r="Q46" s="128">
        <f>'CashFlow Calc'!V43</f>
        <v>0</v>
      </c>
      <c r="R46" s="128">
        <f>'CashFlow Calc'!W43</f>
        <v>0</v>
      </c>
      <c r="S46" s="128">
        <f>'CashFlow Calc'!X43</f>
        <v>0</v>
      </c>
      <c r="T46" s="128">
        <f>'CashFlow Calc'!Y43</f>
        <v>0</v>
      </c>
      <c r="U46" s="128">
        <f>'CashFlow Calc'!Z43</f>
        <v>0</v>
      </c>
      <c r="V46" s="128">
        <f>'CashFlow Calc'!AA43</f>
        <v>0</v>
      </c>
      <c r="W46" s="128">
        <f>'CashFlow Calc'!AB43</f>
        <v>0</v>
      </c>
      <c r="X46" s="128">
        <f>'CashFlow Calc'!AC43</f>
        <v>0</v>
      </c>
      <c r="Y46" s="128">
        <f>'CashFlow Calc'!AD43</f>
        <v>0</v>
      </c>
      <c r="Z46" s="128">
        <f>'CashFlow Calc'!AE43</f>
        <v>0</v>
      </c>
      <c r="AA46" s="128">
        <f>'CashFlow Calc'!AF43</f>
        <v>0</v>
      </c>
      <c r="AB46" s="128">
        <f>'CashFlow Calc'!AG43</f>
        <v>0</v>
      </c>
      <c r="AC46" s="128">
        <f>'CashFlow Calc'!AH43</f>
        <v>0</v>
      </c>
      <c r="AD46" s="128">
        <f>'CashFlow Calc'!AI43</f>
        <v>0</v>
      </c>
      <c r="AE46" s="128">
        <f>'CashFlow Calc'!AJ43</f>
        <v>0</v>
      </c>
      <c r="AF46" s="128">
        <f>'CashFlow Calc'!AK43</f>
        <v>0</v>
      </c>
      <c r="AG46" s="128">
        <f>'CashFlow Calc'!AL43</f>
        <v>0</v>
      </c>
      <c r="AH46" s="128">
        <f>'CashFlow Calc'!AM43</f>
        <v>0</v>
      </c>
      <c r="AI46" s="128">
        <f>'CashFlow Calc'!AN43</f>
        <v>0</v>
      </c>
      <c r="AJ46" s="128">
        <f>'CashFlow Calc'!AO43</f>
        <v>0</v>
      </c>
      <c r="AK46" s="128">
        <f>'CashFlow Calc'!AP43</f>
        <v>0</v>
      </c>
      <c r="AL46" s="128">
        <f>'CashFlow Calc'!AQ43</f>
        <v>0</v>
      </c>
      <c r="AM46" s="128">
        <f>'CashFlow Calc'!AR43</f>
        <v>0</v>
      </c>
      <c r="AN46" s="128">
        <f>'CashFlow Calc'!AS43</f>
        <v>0</v>
      </c>
      <c r="AO46" s="128">
        <f>'CashFlow Calc'!AT43</f>
        <v>0</v>
      </c>
      <c r="AP46" s="128">
        <f>'CashFlow Calc'!AU43</f>
        <v>0</v>
      </c>
      <c r="AQ46" s="128">
        <f>'CashFlow Calc'!AV43</f>
        <v>0</v>
      </c>
      <c r="AR46" s="128">
        <f>'CashFlow Calc'!AW43</f>
        <v>0</v>
      </c>
      <c r="AS46" s="128">
        <f>'CashFlow Calc'!AX43</f>
        <v>0</v>
      </c>
      <c r="AT46" s="128">
        <f>'CashFlow Calc'!AY43</f>
        <v>0</v>
      </c>
      <c r="AU46" s="128">
        <f>'CashFlow Calc'!AZ43</f>
        <v>0</v>
      </c>
      <c r="AV46" s="128">
        <f>'CashFlow Calc'!BA43</f>
        <v>0</v>
      </c>
      <c r="AW46" s="128">
        <f>'CashFlow Calc'!BB43</f>
        <v>0</v>
      </c>
      <c r="AX46" s="128">
        <f>'CashFlow Calc'!BC43</f>
        <v>0</v>
      </c>
      <c r="AY46" s="128">
        <f>'CashFlow Calc'!BD43</f>
        <v>0</v>
      </c>
      <c r="AZ46" s="128">
        <f>'CashFlow Calc'!BE43</f>
        <v>0</v>
      </c>
      <c r="BA46" s="128">
        <f>'CashFlow Calc'!BF43</f>
        <v>0</v>
      </c>
      <c r="BB46" s="128">
        <f>'CashFlow Calc'!BG43</f>
        <v>0</v>
      </c>
      <c r="BC46" s="128">
        <f>'CashFlow Calc'!BH43</f>
        <v>0</v>
      </c>
      <c r="BD46" s="128">
        <f>'CashFlow Calc'!BI43</f>
        <v>0</v>
      </c>
      <c r="BE46" s="128">
        <f>'CashFlow Calc'!BJ43</f>
        <v>0</v>
      </c>
      <c r="BF46" s="128">
        <f>'CashFlow Calc'!BK43</f>
        <v>0</v>
      </c>
      <c r="BG46" s="128">
        <f>'CashFlow Calc'!BL43</f>
        <v>0</v>
      </c>
      <c r="BH46" s="128">
        <f>'CashFlow Calc'!BM43</f>
        <v>0</v>
      </c>
      <c r="BI46" s="128">
        <f>'CashFlow Calc'!BN43</f>
        <v>0</v>
      </c>
      <c r="BJ46" s="128">
        <f>'CashFlow Calc'!BO43</f>
        <v>0</v>
      </c>
      <c r="BK46" s="128">
        <f>'CashFlow Calc'!BP43</f>
        <v>0</v>
      </c>
      <c r="BL46" s="128">
        <f>'CashFlow Calc'!BQ43</f>
        <v>0</v>
      </c>
      <c r="BM46" s="128">
        <f>'CashFlow Calc'!BR43</f>
        <v>0</v>
      </c>
      <c r="BN46" s="128">
        <f t="shared" si="0"/>
        <v>0</v>
      </c>
    </row>
    <row r="47" spans="1:66" s="96" customFormat="1" ht="11.25">
      <c r="A47" s="177">
        <f>'CashFlow Calc'!A46</f>
        <v>9</v>
      </c>
      <c r="B47" s="165" t="str">
        <f>'CashFlow Calc'!B46</f>
        <v>Glazed roofs</v>
      </c>
      <c r="C47" s="128">
        <f>'CashFlow Calc'!H48</f>
        <v>0</v>
      </c>
      <c r="D47" s="128">
        <f>'CashFlow Calc'!I48</f>
        <v>0</v>
      </c>
      <c r="E47" s="128">
        <f>'CashFlow Calc'!J48</f>
        <v>0</v>
      </c>
      <c r="F47" s="128">
        <f>'CashFlow Calc'!K48</f>
        <v>0</v>
      </c>
      <c r="G47" s="128">
        <f>'CashFlow Calc'!L48</f>
        <v>0</v>
      </c>
      <c r="H47" s="128">
        <f>'CashFlow Calc'!M48</f>
        <v>0</v>
      </c>
      <c r="I47" s="128">
        <f>'CashFlow Calc'!N48</f>
        <v>0</v>
      </c>
      <c r="J47" s="128">
        <f>'CashFlow Calc'!O48</f>
        <v>0</v>
      </c>
      <c r="K47" s="128">
        <f>'CashFlow Calc'!P48</f>
        <v>0</v>
      </c>
      <c r="L47" s="128">
        <f>'CashFlow Calc'!Q48</f>
        <v>0</v>
      </c>
      <c r="M47" s="128">
        <f>'CashFlow Calc'!R48</f>
        <v>0</v>
      </c>
      <c r="N47" s="128">
        <f>'CashFlow Calc'!S48</f>
        <v>0</v>
      </c>
      <c r="O47" s="128">
        <f>'CashFlow Calc'!T48</f>
        <v>0</v>
      </c>
      <c r="P47" s="128">
        <f>'CashFlow Calc'!U48</f>
        <v>0</v>
      </c>
      <c r="Q47" s="128">
        <f>'CashFlow Calc'!V48</f>
        <v>0</v>
      </c>
      <c r="R47" s="128">
        <f>'CashFlow Calc'!W48</f>
        <v>0</v>
      </c>
      <c r="S47" s="128">
        <f>'CashFlow Calc'!X48</f>
        <v>0</v>
      </c>
      <c r="T47" s="128">
        <f>'CashFlow Calc'!Y48</f>
        <v>0</v>
      </c>
      <c r="U47" s="128">
        <f>'CashFlow Calc'!Z48</f>
        <v>0</v>
      </c>
      <c r="V47" s="128">
        <f>'CashFlow Calc'!AA48</f>
        <v>0</v>
      </c>
      <c r="W47" s="128">
        <f>'CashFlow Calc'!AB48</f>
        <v>0</v>
      </c>
      <c r="X47" s="128">
        <f>'CashFlow Calc'!AC48</f>
        <v>0</v>
      </c>
      <c r="Y47" s="128">
        <f>'CashFlow Calc'!AD48</f>
        <v>0</v>
      </c>
      <c r="Z47" s="128">
        <f>'CashFlow Calc'!AE48</f>
        <v>0</v>
      </c>
      <c r="AA47" s="128">
        <f>'CashFlow Calc'!AF48</f>
        <v>0</v>
      </c>
      <c r="AB47" s="128">
        <f>'CashFlow Calc'!AG48</f>
        <v>0</v>
      </c>
      <c r="AC47" s="128">
        <f>'CashFlow Calc'!AH48</f>
        <v>0</v>
      </c>
      <c r="AD47" s="128">
        <f>'CashFlow Calc'!AI48</f>
        <v>0</v>
      </c>
      <c r="AE47" s="128">
        <f>'CashFlow Calc'!AJ48</f>
        <v>0</v>
      </c>
      <c r="AF47" s="128">
        <f>'CashFlow Calc'!AK48</f>
        <v>0</v>
      </c>
      <c r="AG47" s="128">
        <f>'CashFlow Calc'!AL48</f>
        <v>0</v>
      </c>
      <c r="AH47" s="128">
        <f>'CashFlow Calc'!AM48</f>
        <v>0</v>
      </c>
      <c r="AI47" s="128">
        <f>'CashFlow Calc'!AN48</f>
        <v>0</v>
      </c>
      <c r="AJ47" s="128">
        <f>'CashFlow Calc'!AO48</f>
        <v>0</v>
      </c>
      <c r="AK47" s="128">
        <f>'CashFlow Calc'!AP48</f>
        <v>0</v>
      </c>
      <c r="AL47" s="128">
        <f>'CashFlow Calc'!AQ48</f>
        <v>0</v>
      </c>
      <c r="AM47" s="128">
        <f>'CashFlow Calc'!AR48</f>
        <v>0</v>
      </c>
      <c r="AN47" s="128">
        <f>'CashFlow Calc'!AS48</f>
        <v>0</v>
      </c>
      <c r="AO47" s="128">
        <f>'CashFlow Calc'!AT48</f>
        <v>0</v>
      </c>
      <c r="AP47" s="128">
        <f>'CashFlow Calc'!AU48</f>
        <v>0</v>
      </c>
      <c r="AQ47" s="128">
        <f>'CashFlow Calc'!AV48</f>
        <v>0</v>
      </c>
      <c r="AR47" s="128">
        <f>'CashFlow Calc'!AW48</f>
        <v>0</v>
      </c>
      <c r="AS47" s="128">
        <f>'CashFlow Calc'!AX48</f>
        <v>0</v>
      </c>
      <c r="AT47" s="128">
        <f>'CashFlow Calc'!AY48</f>
        <v>0</v>
      </c>
      <c r="AU47" s="128">
        <f>'CashFlow Calc'!AZ48</f>
        <v>0</v>
      </c>
      <c r="AV47" s="128">
        <f>'CashFlow Calc'!BA48</f>
        <v>0</v>
      </c>
      <c r="AW47" s="128">
        <f>'CashFlow Calc'!BB48</f>
        <v>0</v>
      </c>
      <c r="AX47" s="128">
        <f>'CashFlow Calc'!BC48</f>
        <v>0</v>
      </c>
      <c r="AY47" s="128">
        <f>'CashFlow Calc'!BD48</f>
        <v>0</v>
      </c>
      <c r="AZ47" s="128">
        <f>'CashFlow Calc'!BE48</f>
        <v>0</v>
      </c>
      <c r="BA47" s="128">
        <f>'CashFlow Calc'!BF48</f>
        <v>0</v>
      </c>
      <c r="BB47" s="128">
        <f>'CashFlow Calc'!BG48</f>
        <v>0</v>
      </c>
      <c r="BC47" s="128">
        <f>'CashFlow Calc'!BH48</f>
        <v>0</v>
      </c>
      <c r="BD47" s="128">
        <f>'CashFlow Calc'!BI48</f>
        <v>0</v>
      </c>
      <c r="BE47" s="128">
        <f>'CashFlow Calc'!BJ48</f>
        <v>0</v>
      </c>
      <c r="BF47" s="128">
        <f>'CashFlow Calc'!BK48</f>
        <v>0</v>
      </c>
      <c r="BG47" s="128">
        <f>'CashFlow Calc'!BL48</f>
        <v>0</v>
      </c>
      <c r="BH47" s="128">
        <f>'CashFlow Calc'!BM48</f>
        <v>0</v>
      </c>
      <c r="BI47" s="128">
        <f>'CashFlow Calc'!BN48</f>
        <v>0</v>
      </c>
      <c r="BJ47" s="128">
        <f>'CashFlow Calc'!BO48</f>
        <v>0</v>
      </c>
      <c r="BK47" s="128">
        <f>'CashFlow Calc'!BP48</f>
        <v>0</v>
      </c>
      <c r="BL47" s="128">
        <f>'CashFlow Calc'!BQ48</f>
        <v>0</v>
      </c>
      <c r="BM47" s="128">
        <f>'CashFlow Calc'!BR48</f>
        <v>0</v>
      </c>
      <c r="BN47" s="128">
        <f t="shared" si="0"/>
        <v>0</v>
      </c>
    </row>
    <row r="48" spans="1:66" s="96" customFormat="1" ht="11.25">
      <c r="A48" s="177">
        <f>'CashFlow Calc'!A51</f>
        <v>10</v>
      </c>
      <c r="B48" s="165" t="str">
        <f>'CashFlow Calc'!B51</f>
        <v>Roof finishes</v>
      </c>
      <c r="C48" s="128">
        <f>'CashFlow Calc'!H53</f>
        <v>0</v>
      </c>
      <c r="D48" s="128">
        <f>'CashFlow Calc'!I53</f>
        <v>0</v>
      </c>
      <c r="E48" s="128">
        <f>'CashFlow Calc'!J53</f>
        <v>0</v>
      </c>
      <c r="F48" s="128">
        <f>'CashFlow Calc'!K53</f>
        <v>0</v>
      </c>
      <c r="G48" s="128">
        <f>'CashFlow Calc'!L53</f>
        <v>0</v>
      </c>
      <c r="H48" s="128">
        <f>'CashFlow Calc'!M53</f>
        <v>0</v>
      </c>
      <c r="I48" s="128">
        <f>'CashFlow Calc'!N53</f>
        <v>0</v>
      </c>
      <c r="J48" s="128">
        <f>'CashFlow Calc'!O53</f>
        <v>0</v>
      </c>
      <c r="K48" s="128">
        <f>'CashFlow Calc'!P53</f>
        <v>0</v>
      </c>
      <c r="L48" s="128">
        <f>'CashFlow Calc'!Q53</f>
        <v>0</v>
      </c>
      <c r="M48" s="128">
        <f>'CashFlow Calc'!R53</f>
        <v>0</v>
      </c>
      <c r="N48" s="128">
        <f>'CashFlow Calc'!S53</f>
        <v>0</v>
      </c>
      <c r="O48" s="128">
        <f>'CashFlow Calc'!T53</f>
        <v>0</v>
      </c>
      <c r="P48" s="128">
        <f>'CashFlow Calc'!U53</f>
        <v>0</v>
      </c>
      <c r="Q48" s="128">
        <f>'CashFlow Calc'!V53</f>
        <v>0</v>
      </c>
      <c r="R48" s="128">
        <f>'CashFlow Calc'!W53</f>
        <v>0</v>
      </c>
      <c r="S48" s="128">
        <f>'CashFlow Calc'!X53</f>
        <v>0</v>
      </c>
      <c r="T48" s="128">
        <f>'CashFlow Calc'!Y53</f>
        <v>0</v>
      </c>
      <c r="U48" s="128">
        <f>'CashFlow Calc'!Z53</f>
        <v>0</v>
      </c>
      <c r="V48" s="128">
        <f>'CashFlow Calc'!AA53</f>
        <v>0</v>
      </c>
      <c r="W48" s="128">
        <f>'CashFlow Calc'!AB53</f>
        <v>0</v>
      </c>
      <c r="X48" s="128">
        <f>'CashFlow Calc'!AC53</f>
        <v>0</v>
      </c>
      <c r="Y48" s="128">
        <f>'CashFlow Calc'!AD53</f>
        <v>0</v>
      </c>
      <c r="Z48" s="128">
        <f>'CashFlow Calc'!AE53</f>
        <v>0</v>
      </c>
      <c r="AA48" s="128">
        <f>'CashFlow Calc'!AF53</f>
        <v>0</v>
      </c>
      <c r="AB48" s="128">
        <f>'CashFlow Calc'!AG53</f>
        <v>0</v>
      </c>
      <c r="AC48" s="128">
        <f>'CashFlow Calc'!AH53</f>
        <v>0</v>
      </c>
      <c r="AD48" s="128">
        <f>'CashFlow Calc'!AI53</f>
        <v>0</v>
      </c>
      <c r="AE48" s="128">
        <f>'CashFlow Calc'!AJ53</f>
        <v>0</v>
      </c>
      <c r="AF48" s="128">
        <f>'CashFlow Calc'!AK53</f>
        <v>0</v>
      </c>
      <c r="AG48" s="128">
        <f>'CashFlow Calc'!AL53</f>
        <v>0</v>
      </c>
      <c r="AH48" s="128">
        <f>'CashFlow Calc'!AM53</f>
        <v>0</v>
      </c>
      <c r="AI48" s="128">
        <f>'CashFlow Calc'!AN53</f>
        <v>0</v>
      </c>
      <c r="AJ48" s="128">
        <f>'CashFlow Calc'!AO53</f>
        <v>0</v>
      </c>
      <c r="AK48" s="128">
        <f>'CashFlow Calc'!AP53</f>
        <v>0</v>
      </c>
      <c r="AL48" s="128">
        <f>'CashFlow Calc'!AQ53</f>
        <v>0</v>
      </c>
      <c r="AM48" s="128">
        <f>'CashFlow Calc'!AR53</f>
        <v>0</v>
      </c>
      <c r="AN48" s="128">
        <f>'CashFlow Calc'!AS53</f>
        <v>0</v>
      </c>
      <c r="AO48" s="128">
        <f>'CashFlow Calc'!AT53</f>
        <v>0</v>
      </c>
      <c r="AP48" s="128">
        <f>'CashFlow Calc'!AU53</f>
        <v>0</v>
      </c>
      <c r="AQ48" s="128">
        <f>'CashFlow Calc'!AV53</f>
        <v>0</v>
      </c>
      <c r="AR48" s="128">
        <f>'CashFlow Calc'!AW53</f>
        <v>0</v>
      </c>
      <c r="AS48" s="128">
        <f>'CashFlow Calc'!AX53</f>
        <v>0</v>
      </c>
      <c r="AT48" s="128">
        <f>'CashFlow Calc'!AY53</f>
        <v>0</v>
      </c>
      <c r="AU48" s="128">
        <f>'CashFlow Calc'!AZ53</f>
        <v>0</v>
      </c>
      <c r="AV48" s="128">
        <f>'CashFlow Calc'!BA53</f>
        <v>0</v>
      </c>
      <c r="AW48" s="128">
        <f>'CashFlow Calc'!BB53</f>
        <v>0</v>
      </c>
      <c r="AX48" s="128">
        <f>'CashFlow Calc'!BC53</f>
        <v>0</v>
      </c>
      <c r="AY48" s="128">
        <f>'CashFlow Calc'!BD53</f>
        <v>0</v>
      </c>
      <c r="AZ48" s="128">
        <f>'CashFlow Calc'!BE53</f>
        <v>0</v>
      </c>
      <c r="BA48" s="128">
        <f>'CashFlow Calc'!BF53</f>
        <v>0</v>
      </c>
      <c r="BB48" s="128">
        <f>'CashFlow Calc'!BG53</f>
        <v>0</v>
      </c>
      <c r="BC48" s="128">
        <f>'CashFlow Calc'!BH53</f>
        <v>0</v>
      </c>
      <c r="BD48" s="128">
        <f>'CashFlow Calc'!BI53</f>
        <v>0</v>
      </c>
      <c r="BE48" s="128">
        <f>'CashFlow Calc'!BJ53</f>
        <v>0</v>
      </c>
      <c r="BF48" s="128">
        <f>'CashFlow Calc'!BK53</f>
        <v>0</v>
      </c>
      <c r="BG48" s="128">
        <f>'CashFlow Calc'!BL53</f>
        <v>0</v>
      </c>
      <c r="BH48" s="128">
        <f>'CashFlow Calc'!BM53</f>
        <v>0</v>
      </c>
      <c r="BI48" s="128">
        <f>'CashFlow Calc'!BN53</f>
        <v>0</v>
      </c>
      <c r="BJ48" s="128">
        <f>'CashFlow Calc'!BO53</f>
        <v>0</v>
      </c>
      <c r="BK48" s="128">
        <f>'CashFlow Calc'!BP53</f>
        <v>0</v>
      </c>
      <c r="BL48" s="128">
        <f>'CashFlow Calc'!BQ53</f>
        <v>0</v>
      </c>
      <c r="BM48" s="128">
        <f>'CashFlow Calc'!BR53</f>
        <v>0</v>
      </c>
      <c r="BN48" s="128">
        <f t="shared" si="0"/>
        <v>0</v>
      </c>
    </row>
    <row r="49" spans="1:66" s="96" customFormat="1" ht="11.25">
      <c r="A49" s="177">
        <f>'CashFlow Calc'!A56</f>
        <v>11</v>
      </c>
      <c r="B49" s="165" t="str">
        <f>'CashFlow Calc'!B56</f>
        <v>Brickwork &amp; Blockwork</v>
      </c>
      <c r="C49" s="128">
        <f>'CashFlow Calc'!H58</f>
        <v>0</v>
      </c>
      <c r="D49" s="128">
        <f>'CashFlow Calc'!I58</f>
        <v>0</v>
      </c>
      <c r="E49" s="128">
        <f>'CashFlow Calc'!J58</f>
        <v>0</v>
      </c>
      <c r="F49" s="128">
        <f>'CashFlow Calc'!K58</f>
        <v>0</v>
      </c>
      <c r="G49" s="128">
        <f>'CashFlow Calc'!L58</f>
        <v>0</v>
      </c>
      <c r="H49" s="128">
        <f>'CashFlow Calc'!M58</f>
        <v>0</v>
      </c>
      <c r="I49" s="128">
        <f>'CashFlow Calc'!N58</f>
        <v>0</v>
      </c>
      <c r="J49" s="128">
        <f>'CashFlow Calc'!O58</f>
        <v>0</v>
      </c>
      <c r="K49" s="128">
        <f>'CashFlow Calc'!P58</f>
        <v>0</v>
      </c>
      <c r="L49" s="128">
        <f>'CashFlow Calc'!Q58</f>
        <v>0</v>
      </c>
      <c r="M49" s="128">
        <f>'CashFlow Calc'!R58</f>
        <v>0</v>
      </c>
      <c r="N49" s="128">
        <f>'CashFlow Calc'!S58</f>
        <v>0</v>
      </c>
      <c r="O49" s="128">
        <f>'CashFlow Calc'!T58</f>
        <v>0</v>
      </c>
      <c r="P49" s="128">
        <f>'CashFlow Calc'!U58</f>
        <v>0</v>
      </c>
      <c r="Q49" s="128">
        <f>'CashFlow Calc'!V58</f>
        <v>0</v>
      </c>
      <c r="R49" s="128">
        <f>'CashFlow Calc'!W58</f>
        <v>0</v>
      </c>
      <c r="S49" s="128">
        <f>'CashFlow Calc'!X58</f>
        <v>0</v>
      </c>
      <c r="T49" s="128">
        <f>'CashFlow Calc'!Y58</f>
        <v>0</v>
      </c>
      <c r="U49" s="128">
        <f>'CashFlow Calc'!Z58</f>
        <v>0</v>
      </c>
      <c r="V49" s="128">
        <f>'CashFlow Calc'!AA58</f>
        <v>0</v>
      </c>
      <c r="W49" s="128">
        <f>'CashFlow Calc'!AB58</f>
        <v>0</v>
      </c>
      <c r="X49" s="128">
        <f>'CashFlow Calc'!AC58</f>
        <v>0</v>
      </c>
      <c r="Y49" s="128">
        <f>'CashFlow Calc'!AD58</f>
        <v>0</v>
      </c>
      <c r="Z49" s="128">
        <f>'CashFlow Calc'!AE58</f>
        <v>0</v>
      </c>
      <c r="AA49" s="128">
        <f>'CashFlow Calc'!AF58</f>
        <v>0</v>
      </c>
      <c r="AB49" s="128">
        <f>'CashFlow Calc'!AG58</f>
        <v>0</v>
      </c>
      <c r="AC49" s="128">
        <f>'CashFlow Calc'!AH58</f>
        <v>0</v>
      </c>
      <c r="AD49" s="128">
        <f>'CashFlow Calc'!AI58</f>
        <v>0</v>
      </c>
      <c r="AE49" s="128">
        <f>'CashFlow Calc'!AJ58</f>
        <v>0</v>
      </c>
      <c r="AF49" s="128">
        <f>'CashFlow Calc'!AK58</f>
        <v>0</v>
      </c>
      <c r="AG49" s="128">
        <f>'CashFlow Calc'!AL58</f>
        <v>0</v>
      </c>
      <c r="AH49" s="128">
        <f>'CashFlow Calc'!AM58</f>
        <v>0</v>
      </c>
      <c r="AI49" s="128">
        <f>'CashFlow Calc'!AN58</f>
        <v>0</v>
      </c>
      <c r="AJ49" s="128">
        <f>'CashFlow Calc'!AO58</f>
        <v>0</v>
      </c>
      <c r="AK49" s="128">
        <f>'CashFlow Calc'!AP58</f>
        <v>0</v>
      </c>
      <c r="AL49" s="128">
        <f>'CashFlow Calc'!AQ58</f>
        <v>0</v>
      </c>
      <c r="AM49" s="128">
        <f>'CashFlow Calc'!AR58</f>
        <v>0</v>
      </c>
      <c r="AN49" s="128">
        <f>'CashFlow Calc'!AS58</f>
        <v>0</v>
      </c>
      <c r="AO49" s="128">
        <f>'CashFlow Calc'!AT58</f>
        <v>0</v>
      </c>
      <c r="AP49" s="128">
        <f>'CashFlow Calc'!AU58</f>
        <v>0</v>
      </c>
      <c r="AQ49" s="128">
        <f>'CashFlow Calc'!AV58</f>
        <v>0</v>
      </c>
      <c r="AR49" s="128">
        <f>'CashFlow Calc'!AW58</f>
        <v>0</v>
      </c>
      <c r="AS49" s="128">
        <f>'CashFlow Calc'!AX58</f>
        <v>0</v>
      </c>
      <c r="AT49" s="128">
        <f>'CashFlow Calc'!AY58</f>
        <v>0</v>
      </c>
      <c r="AU49" s="128">
        <f>'CashFlow Calc'!AZ58</f>
        <v>0</v>
      </c>
      <c r="AV49" s="128">
        <f>'CashFlow Calc'!BA58</f>
        <v>0</v>
      </c>
      <c r="AW49" s="128">
        <f>'CashFlow Calc'!BB58</f>
        <v>0</v>
      </c>
      <c r="AX49" s="128">
        <f>'CashFlow Calc'!BC58</f>
        <v>0</v>
      </c>
      <c r="AY49" s="128">
        <f>'CashFlow Calc'!BD58</f>
        <v>0</v>
      </c>
      <c r="AZ49" s="128">
        <f>'CashFlow Calc'!BE58</f>
        <v>0</v>
      </c>
      <c r="BA49" s="128">
        <f>'CashFlow Calc'!BF58</f>
        <v>0</v>
      </c>
      <c r="BB49" s="128">
        <f>'CashFlow Calc'!BG58</f>
        <v>0</v>
      </c>
      <c r="BC49" s="128">
        <f>'CashFlow Calc'!BH58</f>
        <v>0</v>
      </c>
      <c r="BD49" s="128">
        <f>'CashFlow Calc'!BI58</f>
        <v>0</v>
      </c>
      <c r="BE49" s="128">
        <f>'CashFlow Calc'!BJ58</f>
        <v>0</v>
      </c>
      <c r="BF49" s="128">
        <f>'CashFlow Calc'!BK58</f>
        <v>0</v>
      </c>
      <c r="BG49" s="128">
        <f>'CashFlow Calc'!BL58</f>
        <v>0</v>
      </c>
      <c r="BH49" s="128">
        <f>'CashFlow Calc'!BM58</f>
        <v>0</v>
      </c>
      <c r="BI49" s="128">
        <f>'CashFlow Calc'!BN58</f>
        <v>0</v>
      </c>
      <c r="BJ49" s="128">
        <f>'CashFlow Calc'!BO58</f>
        <v>0</v>
      </c>
      <c r="BK49" s="128">
        <f>'CashFlow Calc'!BP58</f>
        <v>0</v>
      </c>
      <c r="BL49" s="128">
        <f>'CashFlow Calc'!BQ58</f>
        <v>0</v>
      </c>
      <c r="BM49" s="128">
        <f>'CashFlow Calc'!BR58</f>
        <v>0</v>
      </c>
      <c r="BN49" s="128">
        <f t="shared" si="0"/>
        <v>0</v>
      </c>
    </row>
    <row r="50" spans="1:66" s="96" customFormat="1" ht="11.25">
      <c r="A50" s="177">
        <f>'CashFlow Calc'!A61</f>
        <v>12</v>
      </c>
      <c r="B50" s="165" t="str">
        <f>'CashFlow Calc'!B61</f>
        <v>Dry linings &amp; plastering</v>
      </c>
      <c r="C50" s="128">
        <f>'CashFlow Calc'!H63</f>
        <v>0</v>
      </c>
      <c r="D50" s="128">
        <f>'CashFlow Calc'!I63</f>
        <v>0</v>
      </c>
      <c r="E50" s="128">
        <f>'CashFlow Calc'!J63</f>
        <v>0</v>
      </c>
      <c r="F50" s="128">
        <f>'CashFlow Calc'!K63</f>
        <v>0</v>
      </c>
      <c r="G50" s="128">
        <f>'CashFlow Calc'!L63</f>
        <v>0</v>
      </c>
      <c r="H50" s="128">
        <f>'CashFlow Calc'!M63</f>
        <v>0</v>
      </c>
      <c r="I50" s="128">
        <f>'CashFlow Calc'!N63</f>
        <v>0</v>
      </c>
      <c r="J50" s="128">
        <f>'CashFlow Calc'!O63</f>
        <v>0</v>
      </c>
      <c r="K50" s="128">
        <f>'CashFlow Calc'!P63</f>
        <v>0</v>
      </c>
      <c r="L50" s="128">
        <f>'CashFlow Calc'!Q63</f>
        <v>0</v>
      </c>
      <c r="M50" s="128">
        <f>'CashFlow Calc'!R63</f>
        <v>0</v>
      </c>
      <c r="N50" s="128">
        <f>'CashFlow Calc'!S63</f>
        <v>0</v>
      </c>
      <c r="O50" s="128">
        <f>'CashFlow Calc'!T63</f>
        <v>0</v>
      </c>
      <c r="P50" s="128">
        <f>'CashFlow Calc'!U63</f>
        <v>0</v>
      </c>
      <c r="Q50" s="128">
        <f>'CashFlow Calc'!V63</f>
        <v>0</v>
      </c>
      <c r="R50" s="128">
        <f>'CashFlow Calc'!W63</f>
        <v>0</v>
      </c>
      <c r="S50" s="128">
        <f>'CashFlow Calc'!X63</f>
        <v>0</v>
      </c>
      <c r="T50" s="128">
        <f>'CashFlow Calc'!Y63</f>
        <v>0</v>
      </c>
      <c r="U50" s="128">
        <f>'CashFlow Calc'!Z63</f>
        <v>0</v>
      </c>
      <c r="V50" s="128">
        <f>'CashFlow Calc'!AA63</f>
        <v>0</v>
      </c>
      <c r="W50" s="128">
        <f>'CashFlow Calc'!AB63</f>
        <v>0</v>
      </c>
      <c r="X50" s="128">
        <f>'CashFlow Calc'!AC63</f>
        <v>0</v>
      </c>
      <c r="Y50" s="128">
        <f>'CashFlow Calc'!AD63</f>
        <v>0</v>
      </c>
      <c r="Z50" s="128">
        <f>'CashFlow Calc'!AE63</f>
        <v>0</v>
      </c>
      <c r="AA50" s="128">
        <f>'CashFlow Calc'!AF63</f>
        <v>0</v>
      </c>
      <c r="AB50" s="128">
        <f>'CashFlow Calc'!AG63</f>
        <v>0</v>
      </c>
      <c r="AC50" s="128">
        <f>'CashFlow Calc'!AH63</f>
        <v>0</v>
      </c>
      <c r="AD50" s="128">
        <f>'CashFlow Calc'!AI63</f>
        <v>0</v>
      </c>
      <c r="AE50" s="128">
        <f>'CashFlow Calc'!AJ63</f>
        <v>0</v>
      </c>
      <c r="AF50" s="128">
        <f>'CashFlow Calc'!AK63</f>
        <v>0</v>
      </c>
      <c r="AG50" s="128">
        <f>'CashFlow Calc'!AL63</f>
        <v>0</v>
      </c>
      <c r="AH50" s="128">
        <f>'CashFlow Calc'!AM63</f>
        <v>0</v>
      </c>
      <c r="AI50" s="128">
        <f>'CashFlow Calc'!AN63</f>
        <v>0</v>
      </c>
      <c r="AJ50" s="128">
        <f>'CashFlow Calc'!AO63</f>
        <v>0</v>
      </c>
      <c r="AK50" s="128">
        <f>'CashFlow Calc'!AP63</f>
        <v>0</v>
      </c>
      <c r="AL50" s="128">
        <f>'CashFlow Calc'!AQ63</f>
        <v>0</v>
      </c>
      <c r="AM50" s="128">
        <f>'CashFlow Calc'!AR63</f>
        <v>0</v>
      </c>
      <c r="AN50" s="128">
        <f>'CashFlow Calc'!AS63</f>
        <v>0</v>
      </c>
      <c r="AO50" s="128">
        <f>'CashFlow Calc'!AT63</f>
        <v>0</v>
      </c>
      <c r="AP50" s="128">
        <f>'CashFlow Calc'!AU63</f>
        <v>0</v>
      </c>
      <c r="AQ50" s="128">
        <f>'CashFlow Calc'!AV63</f>
        <v>0</v>
      </c>
      <c r="AR50" s="128">
        <f>'CashFlow Calc'!AW63</f>
        <v>0</v>
      </c>
      <c r="AS50" s="128">
        <f>'CashFlow Calc'!AX63</f>
        <v>0</v>
      </c>
      <c r="AT50" s="128">
        <f>'CashFlow Calc'!AY63</f>
        <v>0</v>
      </c>
      <c r="AU50" s="128">
        <f>'CashFlow Calc'!AZ63</f>
        <v>0</v>
      </c>
      <c r="AV50" s="128">
        <f>'CashFlow Calc'!BA63</f>
        <v>0</v>
      </c>
      <c r="AW50" s="128">
        <f>'CashFlow Calc'!BB63</f>
        <v>0</v>
      </c>
      <c r="AX50" s="128">
        <f>'CashFlow Calc'!BC63</f>
        <v>0</v>
      </c>
      <c r="AY50" s="128">
        <f>'CashFlow Calc'!BD63</f>
        <v>0</v>
      </c>
      <c r="AZ50" s="128">
        <f>'CashFlow Calc'!BE63</f>
        <v>0</v>
      </c>
      <c r="BA50" s="128">
        <f>'CashFlow Calc'!BF63</f>
        <v>0</v>
      </c>
      <c r="BB50" s="128">
        <f>'CashFlow Calc'!BG63</f>
        <v>0</v>
      </c>
      <c r="BC50" s="128">
        <f>'CashFlow Calc'!BH63</f>
        <v>0</v>
      </c>
      <c r="BD50" s="128">
        <f>'CashFlow Calc'!BI63</f>
        <v>0</v>
      </c>
      <c r="BE50" s="128">
        <f>'CashFlow Calc'!BJ63</f>
        <v>0</v>
      </c>
      <c r="BF50" s="128">
        <f>'CashFlow Calc'!BK63</f>
        <v>0</v>
      </c>
      <c r="BG50" s="128">
        <f>'CashFlow Calc'!BL63</f>
        <v>0</v>
      </c>
      <c r="BH50" s="128">
        <f>'CashFlow Calc'!BM63</f>
        <v>0</v>
      </c>
      <c r="BI50" s="128">
        <f>'CashFlow Calc'!BN63</f>
        <v>0</v>
      </c>
      <c r="BJ50" s="128">
        <f>'CashFlow Calc'!BO63</f>
        <v>0</v>
      </c>
      <c r="BK50" s="128">
        <f>'CashFlow Calc'!BP63</f>
        <v>0</v>
      </c>
      <c r="BL50" s="128">
        <f>'CashFlow Calc'!BQ63</f>
        <v>0</v>
      </c>
      <c r="BM50" s="128">
        <f>'CashFlow Calc'!BR63</f>
        <v>0</v>
      </c>
      <c r="BN50" s="128">
        <f t="shared" si="0"/>
        <v>0</v>
      </c>
    </row>
    <row r="51" spans="1:66" s="96" customFormat="1" ht="11.25">
      <c r="A51" s="177">
        <f>'CashFlow Calc'!A66</f>
        <v>13</v>
      </c>
      <c r="B51" s="165" t="str">
        <f>'CashFlow Calc'!B66</f>
        <v>Demountable partitions</v>
      </c>
      <c r="C51" s="128">
        <f>'CashFlow Calc'!H68</f>
        <v>0</v>
      </c>
      <c r="D51" s="128">
        <f>'CashFlow Calc'!I68</f>
        <v>0</v>
      </c>
      <c r="E51" s="128">
        <f>'CashFlow Calc'!J68</f>
        <v>0</v>
      </c>
      <c r="F51" s="128">
        <f>'CashFlow Calc'!K68</f>
        <v>0</v>
      </c>
      <c r="G51" s="128">
        <f>'CashFlow Calc'!L68</f>
        <v>0</v>
      </c>
      <c r="H51" s="128">
        <f>'CashFlow Calc'!M68</f>
        <v>0</v>
      </c>
      <c r="I51" s="128">
        <f>'CashFlow Calc'!N68</f>
        <v>0</v>
      </c>
      <c r="J51" s="128">
        <f>'CashFlow Calc'!O68</f>
        <v>0</v>
      </c>
      <c r="K51" s="128">
        <f>'CashFlow Calc'!P68</f>
        <v>0</v>
      </c>
      <c r="L51" s="128">
        <f>'CashFlow Calc'!Q68</f>
        <v>0</v>
      </c>
      <c r="M51" s="128">
        <f>'CashFlow Calc'!R68</f>
        <v>0</v>
      </c>
      <c r="N51" s="128">
        <f>'CashFlow Calc'!S68</f>
        <v>0</v>
      </c>
      <c r="O51" s="128">
        <f>'CashFlow Calc'!T68</f>
        <v>0</v>
      </c>
      <c r="P51" s="128">
        <f>'CashFlow Calc'!U68</f>
        <v>0</v>
      </c>
      <c r="Q51" s="128">
        <f>'CashFlow Calc'!V68</f>
        <v>0</v>
      </c>
      <c r="R51" s="128">
        <f>'CashFlow Calc'!W68</f>
        <v>0</v>
      </c>
      <c r="S51" s="128">
        <f>'CashFlow Calc'!X68</f>
        <v>0</v>
      </c>
      <c r="T51" s="128">
        <f>'CashFlow Calc'!Y68</f>
        <v>0</v>
      </c>
      <c r="U51" s="128">
        <f>'CashFlow Calc'!Z68</f>
        <v>0</v>
      </c>
      <c r="V51" s="128">
        <f>'CashFlow Calc'!AA68</f>
        <v>0</v>
      </c>
      <c r="W51" s="128">
        <f>'CashFlow Calc'!AB68</f>
        <v>0</v>
      </c>
      <c r="X51" s="128">
        <f>'CashFlow Calc'!AC68</f>
        <v>0</v>
      </c>
      <c r="Y51" s="128">
        <f>'CashFlow Calc'!AD68</f>
        <v>0</v>
      </c>
      <c r="Z51" s="128">
        <f>'CashFlow Calc'!AE68</f>
        <v>0</v>
      </c>
      <c r="AA51" s="128">
        <f>'CashFlow Calc'!AF68</f>
        <v>0</v>
      </c>
      <c r="AB51" s="128">
        <f>'CashFlow Calc'!AG68</f>
        <v>0</v>
      </c>
      <c r="AC51" s="128">
        <f>'CashFlow Calc'!AH68</f>
        <v>0</v>
      </c>
      <c r="AD51" s="128">
        <f>'CashFlow Calc'!AI68</f>
        <v>0</v>
      </c>
      <c r="AE51" s="128">
        <f>'CashFlow Calc'!AJ68</f>
        <v>0</v>
      </c>
      <c r="AF51" s="128">
        <f>'CashFlow Calc'!AK68</f>
        <v>0</v>
      </c>
      <c r="AG51" s="128">
        <f>'CashFlow Calc'!AL68</f>
        <v>0</v>
      </c>
      <c r="AH51" s="128">
        <f>'CashFlow Calc'!AM68</f>
        <v>0</v>
      </c>
      <c r="AI51" s="128">
        <f>'CashFlow Calc'!AN68</f>
        <v>0</v>
      </c>
      <c r="AJ51" s="128">
        <f>'CashFlow Calc'!AO68</f>
        <v>0</v>
      </c>
      <c r="AK51" s="128">
        <f>'CashFlow Calc'!AP68</f>
        <v>0</v>
      </c>
      <c r="AL51" s="128">
        <f>'CashFlow Calc'!AQ68</f>
        <v>0</v>
      </c>
      <c r="AM51" s="128">
        <f>'CashFlow Calc'!AR68</f>
        <v>0</v>
      </c>
      <c r="AN51" s="128">
        <f>'CashFlow Calc'!AS68</f>
        <v>0</v>
      </c>
      <c r="AO51" s="128">
        <f>'CashFlow Calc'!AT68</f>
        <v>0</v>
      </c>
      <c r="AP51" s="128">
        <f>'CashFlow Calc'!AU68</f>
        <v>0</v>
      </c>
      <c r="AQ51" s="128">
        <f>'CashFlow Calc'!AV68</f>
        <v>0</v>
      </c>
      <c r="AR51" s="128">
        <f>'CashFlow Calc'!AW68</f>
        <v>0</v>
      </c>
      <c r="AS51" s="128">
        <f>'CashFlow Calc'!AX68</f>
        <v>0</v>
      </c>
      <c r="AT51" s="128">
        <f>'CashFlow Calc'!AY68</f>
        <v>0</v>
      </c>
      <c r="AU51" s="128">
        <f>'CashFlow Calc'!AZ68</f>
        <v>0</v>
      </c>
      <c r="AV51" s="128">
        <f>'CashFlow Calc'!BA68</f>
        <v>0</v>
      </c>
      <c r="AW51" s="128">
        <f>'CashFlow Calc'!BB68</f>
        <v>0</v>
      </c>
      <c r="AX51" s="128">
        <f>'CashFlow Calc'!BC68</f>
        <v>0</v>
      </c>
      <c r="AY51" s="128">
        <f>'CashFlow Calc'!BD68</f>
        <v>0</v>
      </c>
      <c r="AZ51" s="128">
        <f>'CashFlow Calc'!BE68</f>
        <v>0</v>
      </c>
      <c r="BA51" s="128">
        <f>'CashFlow Calc'!BF68</f>
        <v>0</v>
      </c>
      <c r="BB51" s="128">
        <f>'CashFlow Calc'!BG68</f>
        <v>0</v>
      </c>
      <c r="BC51" s="128">
        <f>'CashFlow Calc'!BH68</f>
        <v>0</v>
      </c>
      <c r="BD51" s="128">
        <f>'CashFlow Calc'!BI68</f>
        <v>0</v>
      </c>
      <c r="BE51" s="128">
        <f>'CashFlow Calc'!BJ68</f>
        <v>0</v>
      </c>
      <c r="BF51" s="128">
        <f>'CashFlow Calc'!BK68</f>
        <v>0</v>
      </c>
      <c r="BG51" s="128">
        <f>'CashFlow Calc'!BL68</f>
        <v>0</v>
      </c>
      <c r="BH51" s="128">
        <f>'CashFlow Calc'!BM68</f>
        <v>0</v>
      </c>
      <c r="BI51" s="128">
        <f>'CashFlow Calc'!BN68</f>
        <v>0</v>
      </c>
      <c r="BJ51" s="128">
        <f>'CashFlow Calc'!BO68</f>
        <v>0</v>
      </c>
      <c r="BK51" s="128">
        <f>'CashFlow Calc'!BP68</f>
        <v>0</v>
      </c>
      <c r="BL51" s="128">
        <f>'CashFlow Calc'!BQ68</f>
        <v>0</v>
      </c>
      <c r="BM51" s="128">
        <f>'CashFlow Calc'!BR68</f>
        <v>0</v>
      </c>
      <c r="BN51" s="128">
        <f t="shared" si="0"/>
        <v>0</v>
      </c>
    </row>
    <row r="52" spans="1:66" s="96" customFormat="1" ht="11.25">
      <c r="A52" s="177">
        <f>'CashFlow Calc'!A71</f>
        <v>14</v>
      </c>
      <c r="B52" s="165" t="str">
        <f>'CashFlow Calc'!B71</f>
        <v>General builders work</v>
      </c>
      <c r="C52" s="128">
        <f>'CashFlow Calc'!H73</f>
        <v>0</v>
      </c>
      <c r="D52" s="128">
        <f>'CashFlow Calc'!I73</f>
        <v>0</v>
      </c>
      <c r="E52" s="128">
        <f>'CashFlow Calc'!J73</f>
        <v>0</v>
      </c>
      <c r="F52" s="128">
        <f>'CashFlow Calc'!K73</f>
        <v>0</v>
      </c>
      <c r="G52" s="128">
        <f>'CashFlow Calc'!L73</f>
        <v>0</v>
      </c>
      <c r="H52" s="128">
        <f>'CashFlow Calc'!M73</f>
        <v>0</v>
      </c>
      <c r="I52" s="128">
        <f>'CashFlow Calc'!N73</f>
        <v>0</v>
      </c>
      <c r="J52" s="128">
        <f>'CashFlow Calc'!O73</f>
        <v>0</v>
      </c>
      <c r="K52" s="128">
        <f>'CashFlow Calc'!P73</f>
        <v>0</v>
      </c>
      <c r="L52" s="128">
        <f>'CashFlow Calc'!Q73</f>
        <v>0</v>
      </c>
      <c r="M52" s="128">
        <f>'CashFlow Calc'!R73</f>
        <v>0</v>
      </c>
      <c r="N52" s="128">
        <f>'CashFlow Calc'!S73</f>
        <v>0</v>
      </c>
      <c r="O52" s="128">
        <f>'CashFlow Calc'!T73</f>
        <v>0</v>
      </c>
      <c r="P52" s="128">
        <f>'CashFlow Calc'!U73</f>
        <v>0</v>
      </c>
      <c r="Q52" s="128">
        <f>'CashFlow Calc'!V73</f>
        <v>0</v>
      </c>
      <c r="R52" s="128">
        <f>'CashFlow Calc'!W73</f>
        <v>0</v>
      </c>
      <c r="S52" s="128">
        <f>'CashFlow Calc'!X73</f>
        <v>0</v>
      </c>
      <c r="T52" s="128">
        <f>'CashFlow Calc'!Y73</f>
        <v>0</v>
      </c>
      <c r="U52" s="128">
        <f>'CashFlow Calc'!Z73</f>
        <v>0</v>
      </c>
      <c r="V52" s="128">
        <f>'CashFlow Calc'!AA73</f>
        <v>0</v>
      </c>
      <c r="W52" s="128">
        <f>'CashFlow Calc'!AB73</f>
        <v>0</v>
      </c>
      <c r="X52" s="128">
        <f>'CashFlow Calc'!AC73</f>
        <v>0</v>
      </c>
      <c r="Y52" s="128">
        <f>'CashFlow Calc'!AD73</f>
        <v>0</v>
      </c>
      <c r="Z52" s="128">
        <f>'CashFlow Calc'!AE73</f>
        <v>0</v>
      </c>
      <c r="AA52" s="128">
        <f>'CashFlow Calc'!AF73</f>
        <v>0</v>
      </c>
      <c r="AB52" s="128">
        <f>'CashFlow Calc'!AG73</f>
        <v>0</v>
      </c>
      <c r="AC52" s="128">
        <f>'CashFlow Calc'!AH73</f>
        <v>0</v>
      </c>
      <c r="AD52" s="128">
        <f>'CashFlow Calc'!AI73</f>
        <v>0</v>
      </c>
      <c r="AE52" s="128">
        <f>'CashFlow Calc'!AJ73</f>
        <v>0</v>
      </c>
      <c r="AF52" s="128">
        <f>'CashFlow Calc'!AK73</f>
        <v>0</v>
      </c>
      <c r="AG52" s="128">
        <f>'CashFlow Calc'!AL73</f>
        <v>0</v>
      </c>
      <c r="AH52" s="128">
        <f>'CashFlow Calc'!AM73</f>
        <v>0</v>
      </c>
      <c r="AI52" s="128">
        <f>'CashFlow Calc'!AN73</f>
        <v>0</v>
      </c>
      <c r="AJ52" s="128">
        <f>'CashFlow Calc'!AO73</f>
        <v>0</v>
      </c>
      <c r="AK52" s="128">
        <f>'CashFlow Calc'!AP73</f>
        <v>0</v>
      </c>
      <c r="AL52" s="128">
        <f>'CashFlow Calc'!AQ73</f>
        <v>0</v>
      </c>
      <c r="AM52" s="128">
        <f>'CashFlow Calc'!AR73</f>
        <v>0</v>
      </c>
      <c r="AN52" s="128">
        <f>'CashFlow Calc'!AS73</f>
        <v>0</v>
      </c>
      <c r="AO52" s="128">
        <f>'CashFlow Calc'!AT73</f>
        <v>0</v>
      </c>
      <c r="AP52" s="128">
        <f>'CashFlow Calc'!AU73</f>
        <v>0</v>
      </c>
      <c r="AQ52" s="128">
        <f>'CashFlow Calc'!AV73</f>
        <v>0</v>
      </c>
      <c r="AR52" s="128">
        <f>'CashFlow Calc'!AW73</f>
        <v>0</v>
      </c>
      <c r="AS52" s="128">
        <f>'CashFlow Calc'!AX73</f>
        <v>0</v>
      </c>
      <c r="AT52" s="128">
        <f>'CashFlow Calc'!AY73</f>
        <v>0</v>
      </c>
      <c r="AU52" s="128">
        <f>'CashFlow Calc'!AZ73</f>
        <v>0</v>
      </c>
      <c r="AV52" s="128">
        <f>'CashFlow Calc'!BA73</f>
        <v>0</v>
      </c>
      <c r="AW52" s="128">
        <f>'CashFlow Calc'!BB73</f>
        <v>0</v>
      </c>
      <c r="AX52" s="128">
        <f>'CashFlow Calc'!BC73</f>
        <v>0</v>
      </c>
      <c r="AY52" s="128">
        <f>'CashFlow Calc'!BD73</f>
        <v>0</v>
      </c>
      <c r="AZ52" s="128">
        <f>'CashFlow Calc'!BE73</f>
        <v>0</v>
      </c>
      <c r="BA52" s="128">
        <f>'CashFlow Calc'!BF73</f>
        <v>0</v>
      </c>
      <c r="BB52" s="128">
        <f>'CashFlow Calc'!BG73</f>
        <v>0</v>
      </c>
      <c r="BC52" s="128">
        <f>'CashFlow Calc'!BH73</f>
        <v>0</v>
      </c>
      <c r="BD52" s="128">
        <f>'CashFlow Calc'!BI73</f>
        <v>0</v>
      </c>
      <c r="BE52" s="128">
        <f>'CashFlow Calc'!BJ73</f>
        <v>0</v>
      </c>
      <c r="BF52" s="128">
        <f>'CashFlow Calc'!BK73</f>
        <v>0</v>
      </c>
      <c r="BG52" s="128">
        <f>'CashFlow Calc'!BL73</f>
        <v>0</v>
      </c>
      <c r="BH52" s="128">
        <f>'CashFlow Calc'!BM73</f>
        <v>0</v>
      </c>
      <c r="BI52" s="128">
        <f>'CashFlow Calc'!BN73</f>
        <v>0</v>
      </c>
      <c r="BJ52" s="128">
        <f>'CashFlow Calc'!BO73</f>
        <v>0</v>
      </c>
      <c r="BK52" s="128">
        <f>'CashFlow Calc'!BP73</f>
        <v>0</v>
      </c>
      <c r="BL52" s="128">
        <f>'CashFlow Calc'!BQ73</f>
        <v>0</v>
      </c>
      <c r="BM52" s="128">
        <f>'CashFlow Calc'!BR73</f>
        <v>0</v>
      </c>
      <c r="BN52" s="128">
        <f t="shared" si="0"/>
        <v>0</v>
      </c>
    </row>
    <row r="53" spans="1:66" s="96" customFormat="1" ht="11.25">
      <c r="A53" s="177">
        <f>'CashFlow Calc'!A76</f>
        <v>15</v>
      </c>
      <c r="B53" s="165" t="str">
        <f>'CashFlow Calc'!B76</f>
        <v>Raised floors</v>
      </c>
      <c r="C53" s="128">
        <f>'CashFlow Calc'!H78</f>
        <v>0</v>
      </c>
      <c r="D53" s="128">
        <f>'CashFlow Calc'!I78</f>
        <v>0</v>
      </c>
      <c r="E53" s="128">
        <f>'CashFlow Calc'!J78</f>
        <v>0</v>
      </c>
      <c r="F53" s="128">
        <f>'CashFlow Calc'!K78</f>
        <v>0</v>
      </c>
      <c r="G53" s="128">
        <f>'CashFlow Calc'!L78</f>
        <v>0</v>
      </c>
      <c r="H53" s="128">
        <f>'CashFlow Calc'!M78</f>
        <v>0</v>
      </c>
      <c r="I53" s="128">
        <f>'CashFlow Calc'!N78</f>
        <v>0</v>
      </c>
      <c r="J53" s="128">
        <f>'CashFlow Calc'!O78</f>
        <v>0</v>
      </c>
      <c r="K53" s="128">
        <f>'CashFlow Calc'!P78</f>
        <v>0</v>
      </c>
      <c r="L53" s="128">
        <f>'CashFlow Calc'!Q78</f>
        <v>0</v>
      </c>
      <c r="M53" s="128">
        <f>'CashFlow Calc'!R78</f>
        <v>0</v>
      </c>
      <c r="N53" s="128">
        <f>'CashFlow Calc'!S78</f>
        <v>0</v>
      </c>
      <c r="O53" s="128">
        <f>'CashFlow Calc'!T78</f>
        <v>0</v>
      </c>
      <c r="P53" s="128">
        <f>'CashFlow Calc'!U78</f>
        <v>0</v>
      </c>
      <c r="Q53" s="128">
        <f>'CashFlow Calc'!V78</f>
        <v>0</v>
      </c>
      <c r="R53" s="128">
        <f>'CashFlow Calc'!W78</f>
        <v>0</v>
      </c>
      <c r="S53" s="128">
        <f>'CashFlow Calc'!X78</f>
        <v>0</v>
      </c>
      <c r="T53" s="128">
        <f>'CashFlow Calc'!Y78</f>
        <v>0</v>
      </c>
      <c r="U53" s="128">
        <f>'CashFlow Calc'!Z78</f>
        <v>0</v>
      </c>
      <c r="V53" s="128">
        <f>'CashFlow Calc'!AA78</f>
        <v>0</v>
      </c>
      <c r="W53" s="128">
        <f>'CashFlow Calc'!AB78</f>
        <v>0</v>
      </c>
      <c r="X53" s="128">
        <f>'CashFlow Calc'!AC78</f>
        <v>0</v>
      </c>
      <c r="Y53" s="128">
        <f>'CashFlow Calc'!AD78</f>
        <v>0</v>
      </c>
      <c r="Z53" s="128">
        <f>'CashFlow Calc'!AE78</f>
        <v>0</v>
      </c>
      <c r="AA53" s="128">
        <f>'CashFlow Calc'!AF78</f>
        <v>0</v>
      </c>
      <c r="AB53" s="128">
        <f>'CashFlow Calc'!AG78</f>
        <v>0</v>
      </c>
      <c r="AC53" s="128">
        <f>'CashFlow Calc'!AH78</f>
        <v>0</v>
      </c>
      <c r="AD53" s="128">
        <f>'CashFlow Calc'!AI78</f>
        <v>0</v>
      </c>
      <c r="AE53" s="128">
        <f>'CashFlow Calc'!AJ78</f>
        <v>0</v>
      </c>
      <c r="AF53" s="128">
        <f>'CashFlow Calc'!AK78</f>
        <v>0</v>
      </c>
      <c r="AG53" s="128">
        <f>'CashFlow Calc'!AL78</f>
        <v>0</v>
      </c>
      <c r="AH53" s="128">
        <f>'CashFlow Calc'!AM78</f>
        <v>0</v>
      </c>
      <c r="AI53" s="128">
        <f>'CashFlow Calc'!AN78</f>
        <v>0</v>
      </c>
      <c r="AJ53" s="128">
        <f>'CashFlow Calc'!AO78</f>
        <v>0</v>
      </c>
      <c r="AK53" s="128">
        <f>'CashFlow Calc'!AP78</f>
        <v>0</v>
      </c>
      <c r="AL53" s="128">
        <f>'CashFlow Calc'!AQ78</f>
        <v>0</v>
      </c>
      <c r="AM53" s="128">
        <f>'CashFlow Calc'!AR78</f>
        <v>0</v>
      </c>
      <c r="AN53" s="128">
        <f>'CashFlow Calc'!AS78</f>
        <v>0</v>
      </c>
      <c r="AO53" s="128">
        <f>'CashFlow Calc'!AT78</f>
        <v>0</v>
      </c>
      <c r="AP53" s="128">
        <f>'CashFlow Calc'!AU78</f>
        <v>0</v>
      </c>
      <c r="AQ53" s="128">
        <f>'CashFlow Calc'!AV78</f>
        <v>0</v>
      </c>
      <c r="AR53" s="128">
        <f>'CashFlow Calc'!AW78</f>
        <v>0</v>
      </c>
      <c r="AS53" s="128">
        <f>'CashFlow Calc'!AX78</f>
        <v>0</v>
      </c>
      <c r="AT53" s="128">
        <f>'CashFlow Calc'!AY78</f>
        <v>0</v>
      </c>
      <c r="AU53" s="128">
        <f>'CashFlow Calc'!AZ78</f>
        <v>0</v>
      </c>
      <c r="AV53" s="128">
        <f>'CashFlow Calc'!BA78</f>
        <v>0</v>
      </c>
      <c r="AW53" s="128">
        <f>'CashFlow Calc'!BB78</f>
        <v>0</v>
      </c>
      <c r="AX53" s="128">
        <f>'CashFlow Calc'!BC78</f>
        <v>0</v>
      </c>
      <c r="AY53" s="128">
        <f>'CashFlow Calc'!BD78</f>
        <v>0</v>
      </c>
      <c r="AZ53" s="128">
        <f>'CashFlow Calc'!BE78</f>
        <v>0</v>
      </c>
      <c r="BA53" s="128">
        <f>'CashFlow Calc'!BF78</f>
        <v>0</v>
      </c>
      <c r="BB53" s="128">
        <f>'CashFlow Calc'!BG78</f>
        <v>0</v>
      </c>
      <c r="BC53" s="128">
        <f>'CashFlow Calc'!BH78</f>
        <v>0</v>
      </c>
      <c r="BD53" s="128">
        <f>'CashFlow Calc'!BI78</f>
        <v>0</v>
      </c>
      <c r="BE53" s="128">
        <f>'CashFlow Calc'!BJ78</f>
        <v>0</v>
      </c>
      <c r="BF53" s="128">
        <f>'CashFlow Calc'!BK78</f>
        <v>0</v>
      </c>
      <c r="BG53" s="128">
        <f>'CashFlow Calc'!BL78</f>
        <v>0</v>
      </c>
      <c r="BH53" s="128">
        <f>'CashFlow Calc'!BM78</f>
        <v>0</v>
      </c>
      <c r="BI53" s="128">
        <f>'CashFlow Calc'!BN78</f>
        <v>0</v>
      </c>
      <c r="BJ53" s="128">
        <f>'CashFlow Calc'!BO78</f>
        <v>0</v>
      </c>
      <c r="BK53" s="128">
        <f>'CashFlow Calc'!BP78</f>
        <v>0</v>
      </c>
      <c r="BL53" s="128">
        <f>'CashFlow Calc'!BQ78</f>
        <v>0</v>
      </c>
      <c r="BM53" s="128">
        <f>'CashFlow Calc'!BR78</f>
        <v>0</v>
      </c>
      <c r="BN53" s="128">
        <f t="shared" si="0"/>
        <v>0</v>
      </c>
    </row>
    <row r="54" spans="1:66" s="96" customFormat="1" ht="11.25">
      <c r="A54" s="177">
        <f>'CashFlow Calc'!A81</f>
        <v>16</v>
      </c>
      <c r="B54" s="165" t="str">
        <f>'CashFlow Calc'!B81</f>
        <v>Toilet fit-out</v>
      </c>
      <c r="C54" s="128">
        <f>'CashFlow Calc'!H83</f>
        <v>0</v>
      </c>
      <c r="D54" s="128">
        <f>'CashFlow Calc'!I83</f>
        <v>0</v>
      </c>
      <c r="E54" s="128">
        <f>'CashFlow Calc'!J83</f>
        <v>0</v>
      </c>
      <c r="F54" s="128">
        <f>'CashFlow Calc'!K83</f>
        <v>0</v>
      </c>
      <c r="G54" s="128">
        <f>'CashFlow Calc'!L83</f>
        <v>0</v>
      </c>
      <c r="H54" s="128">
        <f>'CashFlow Calc'!M83</f>
        <v>0</v>
      </c>
      <c r="I54" s="128">
        <f>'CashFlow Calc'!N83</f>
        <v>0</v>
      </c>
      <c r="J54" s="128">
        <f>'CashFlow Calc'!O83</f>
        <v>0</v>
      </c>
      <c r="K54" s="128">
        <f>'CashFlow Calc'!P83</f>
        <v>0</v>
      </c>
      <c r="L54" s="128">
        <f>'CashFlow Calc'!Q83</f>
        <v>0</v>
      </c>
      <c r="M54" s="128">
        <f>'CashFlow Calc'!R83</f>
        <v>0</v>
      </c>
      <c r="N54" s="128">
        <f>'CashFlow Calc'!S83</f>
        <v>0</v>
      </c>
      <c r="O54" s="128">
        <f>'CashFlow Calc'!T83</f>
        <v>0</v>
      </c>
      <c r="P54" s="128">
        <f>'CashFlow Calc'!U83</f>
        <v>0</v>
      </c>
      <c r="Q54" s="128">
        <f>'CashFlow Calc'!V83</f>
        <v>0</v>
      </c>
      <c r="R54" s="128">
        <f>'CashFlow Calc'!W83</f>
        <v>0</v>
      </c>
      <c r="S54" s="128">
        <f>'CashFlow Calc'!X83</f>
        <v>0</v>
      </c>
      <c r="T54" s="128">
        <f>'CashFlow Calc'!Y83</f>
        <v>0</v>
      </c>
      <c r="U54" s="128">
        <f>'CashFlow Calc'!Z83</f>
        <v>0</v>
      </c>
      <c r="V54" s="128">
        <f>'CashFlow Calc'!AA83</f>
        <v>0</v>
      </c>
      <c r="W54" s="128">
        <f>'CashFlow Calc'!AB83</f>
        <v>0</v>
      </c>
      <c r="X54" s="128">
        <f>'CashFlow Calc'!AC83</f>
        <v>0</v>
      </c>
      <c r="Y54" s="128">
        <f>'CashFlow Calc'!AD83</f>
        <v>0</v>
      </c>
      <c r="Z54" s="128">
        <f>'CashFlow Calc'!AE83</f>
        <v>0</v>
      </c>
      <c r="AA54" s="128">
        <f>'CashFlow Calc'!AF83</f>
        <v>0</v>
      </c>
      <c r="AB54" s="128">
        <f>'CashFlow Calc'!AG83</f>
        <v>0</v>
      </c>
      <c r="AC54" s="128">
        <f>'CashFlow Calc'!AH83</f>
        <v>0</v>
      </c>
      <c r="AD54" s="128">
        <f>'CashFlow Calc'!AI83</f>
        <v>0</v>
      </c>
      <c r="AE54" s="128">
        <f>'CashFlow Calc'!AJ83</f>
        <v>0</v>
      </c>
      <c r="AF54" s="128">
        <f>'CashFlow Calc'!AK83</f>
        <v>0</v>
      </c>
      <c r="AG54" s="128">
        <f>'CashFlow Calc'!AL83</f>
        <v>0</v>
      </c>
      <c r="AH54" s="128">
        <f>'CashFlow Calc'!AM83</f>
        <v>0</v>
      </c>
      <c r="AI54" s="128">
        <f>'CashFlow Calc'!AN83</f>
        <v>0</v>
      </c>
      <c r="AJ54" s="128">
        <f>'CashFlow Calc'!AO83</f>
        <v>0</v>
      </c>
      <c r="AK54" s="128">
        <f>'CashFlow Calc'!AP83</f>
        <v>0</v>
      </c>
      <c r="AL54" s="128">
        <f>'CashFlow Calc'!AQ83</f>
        <v>0</v>
      </c>
      <c r="AM54" s="128">
        <f>'CashFlow Calc'!AR83</f>
        <v>0</v>
      </c>
      <c r="AN54" s="128">
        <f>'CashFlow Calc'!AS83</f>
        <v>0</v>
      </c>
      <c r="AO54" s="128">
        <f>'CashFlow Calc'!AT83</f>
        <v>0</v>
      </c>
      <c r="AP54" s="128">
        <f>'CashFlow Calc'!AU83</f>
        <v>0</v>
      </c>
      <c r="AQ54" s="128">
        <f>'CashFlow Calc'!AV83</f>
        <v>0</v>
      </c>
      <c r="AR54" s="128">
        <f>'CashFlow Calc'!AW83</f>
        <v>0</v>
      </c>
      <c r="AS54" s="128">
        <f>'CashFlow Calc'!AX83</f>
        <v>0</v>
      </c>
      <c r="AT54" s="128">
        <f>'CashFlow Calc'!AY83</f>
        <v>0</v>
      </c>
      <c r="AU54" s="128">
        <f>'CashFlow Calc'!AZ83</f>
        <v>0</v>
      </c>
      <c r="AV54" s="128">
        <f>'CashFlow Calc'!BA83</f>
        <v>0</v>
      </c>
      <c r="AW54" s="128">
        <f>'CashFlow Calc'!BB83</f>
        <v>0</v>
      </c>
      <c r="AX54" s="128">
        <f>'CashFlow Calc'!BC83</f>
        <v>0</v>
      </c>
      <c r="AY54" s="128">
        <f>'CashFlow Calc'!BD83</f>
        <v>0</v>
      </c>
      <c r="AZ54" s="128">
        <f>'CashFlow Calc'!BE83</f>
        <v>0</v>
      </c>
      <c r="BA54" s="128">
        <f>'CashFlow Calc'!BF83</f>
        <v>0</v>
      </c>
      <c r="BB54" s="128">
        <f>'CashFlow Calc'!BG83</f>
        <v>0</v>
      </c>
      <c r="BC54" s="128">
        <f>'CashFlow Calc'!BH83</f>
        <v>0</v>
      </c>
      <c r="BD54" s="128">
        <f>'CashFlow Calc'!BI83</f>
        <v>0</v>
      </c>
      <c r="BE54" s="128">
        <f>'CashFlow Calc'!BJ83</f>
        <v>0</v>
      </c>
      <c r="BF54" s="128">
        <f>'CashFlow Calc'!BK83</f>
        <v>0</v>
      </c>
      <c r="BG54" s="128">
        <f>'CashFlow Calc'!BL83</f>
        <v>0</v>
      </c>
      <c r="BH54" s="128">
        <f>'CashFlow Calc'!BM83</f>
        <v>0</v>
      </c>
      <c r="BI54" s="128">
        <f>'CashFlow Calc'!BN83</f>
        <v>0</v>
      </c>
      <c r="BJ54" s="128">
        <f>'CashFlow Calc'!BO83</f>
        <v>0</v>
      </c>
      <c r="BK54" s="128">
        <f>'CashFlow Calc'!BP83</f>
        <v>0</v>
      </c>
      <c r="BL54" s="128">
        <f>'CashFlow Calc'!BQ83</f>
        <v>0</v>
      </c>
      <c r="BM54" s="128">
        <f>'CashFlow Calc'!BR83</f>
        <v>0</v>
      </c>
      <c r="BN54" s="128">
        <f t="shared" si="0"/>
        <v>0</v>
      </c>
    </row>
    <row r="55" spans="1:66" s="96" customFormat="1" ht="11.25">
      <c r="A55" s="177">
        <f>'CashFlow Calc'!A86</f>
        <v>17</v>
      </c>
      <c r="B55" s="165" t="str">
        <f>'CashFlow Calc'!B86</f>
        <v>Stone Flooring</v>
      </c>
      <c r="C55" s="128">
        <f>'CashFlow Calc'!H88</f>
        <v>0</v>
      </c>
      <c r="D55" s="128">
        <f>'CashFlow Calc'!I88</f>
        <v>0</v>
      </c>
      <c r="E55" s="128">
        <f>'CashFlow Calc'!J88</f>
        <v>0</v>
      </c>
      <c r="F55" s="128">
        <f>'CashFlow Calc'!K88</f>
        <v>0</v>
      </c>
      <c r="G55" s="128">
        <f>'CashFlow Calc'!L88</f>
        <v>0</v>
      </c>
      <c r="H55" s="128">
        <f>'CashFlow Calc'!M88</f>
        <v>0</v>
      </c>
      <c r="I55" s="128">
        <f>'CashFlow Calc'!N88</f>
        <v>0</v>
      </c>
      <c r="J55" s="128">
        <f>'CashFlow Calc'!O88</f>
        <v>0</v>
      </c>
      <c r="K55" s="128">
        <f>'CashFlow Calc'!P88</f>
        <v>0</v>
      </c>
      <c r="L55" s="128">
        <f>'CashFlow Calc'!Q88</f>
        <v>0</v>
      </c>
      <c r="M55" s="128">
        <f>'CashFlow Calc'!R88</f>
        <v>0</v>
      </c>
      <c r="N55" s="128">
        <f>'CashFlow Calc'!S88</f>
        <v>0</v>
      </c>
      <c r="O55" s="128">
        <f>'CashFlow Calc'!T88</f>
        <v>0</v>
      </c>
      <c r="P55" s="128">
        <f>'CashFlow Calc'!U88</f>
        <v>0</v>
      </c>
      <c r="Q55" s="128">
        <f>'CashFlow Calc'!V88</f>
        <v>0</v>
      </c>
      <c r="R55" s="128">
        <f>'CashFlow Calc'!W88</f>
        <v>0</v>
      </c>
      <c r="S55" s="128">
        <f>'CashFlow Calc'!X88</f>
        <v>0</v>
      </c>
      <c r="T55" s="128">
        <f>'CashFlow Calc'!Y88</f>
        <v>0</v>
      </c>
      <c r="U55" s="128">
        <f>'CashFlow Calc'!Z88</f>
        <v>0</v>
      </c>
      <c r="V55" s="128">
        <f>'CashFlow Calc'!AA88</f>
        <v>0</v>
      </c>
      <c r="W55" s="128">
        <f>'CashFlow Calc'!AB88</f>
        <v>0</v>
      </c>
      <c r="X55" s="128">
        <f>'CashFlow Calc'!AC88</f>
        <v>0</v>
      </c>
      <c r="Y55" s="128">
        <f>'CashFlow Calc'!AD88</f>
        <v>0</v>
      </c>
      <c r="Z55" s="128">
        <f>'CashFlow Calc'!AE88</f>
        <v>0</v>
      </c>
      <c r="AA55" s="128">
        <f>'CashFlow Calc'!AF88</f>
        <v>0</v>
      </c>
      <c r="AB55" s="128">
        <f>'CashFlow Calc'!AG88</f>
        <v>0</v>
      </c>
      <c r="AC55" s="128">
        <f>'CashFlow Calc'!AH88</f>
        <v>0</v>
      </c>
      <c r="AD55" s="128">
        <f>'CashFlow Calc'!AI88</f>
        <v>0</v>
      </c>
      <c r="AE55" s="128">
        <f>'CashFlow Calc'!AJ88</f>
        <v>0</v>
      </c>
      <c r="AF55" s="128">
        <f>'CashFlow Calc'!AK88</f>
        <v>0</v>
      </c>
      <c r="AG55" s="128">
        <f>'CashFlow Calc'!AL88</f>
        <v>0</v>
      </c>
      <c r="AH55" s="128">
        <f>'CashFlow Calc'!AM88</f>
        <v>0</v>
      </c>
      <c r="AI55" s="128">
        <f>'CashFlow Calc'!AN88</f>
        <v>0</v>
      </c>
      <c r="AJ55" s="128">
        <f>'CashFlow Calc'!AO88</f>
        <v>0</v>
      </c>
      <c r="AK55" s="128">
        <f>'CashFlow Calc'!AP88</f>
        <v>0</v>
      </c>
      <c r="AL55" s="128">
        <f>'CashFlow Calc'!AQ88</f>
        <v>0</v>
      </c>
      <c r="AM55" s="128">
        <f>'CashFlow Calc'!AR88</f>
        <v>0</v>
      </c>
      <c r="AN55" s="128">
        <f>'CashFlow Calc'!AS88</f>
        <v>0</v>
      </c>
      <c r="AO55" s="128">
        <f>'CashFlow Calc'!AT88</f>
        <v>0</v>
      </c>
      <c r="AP55" s="128">
        <f>'CashFlow Calc'!AU88</f>
        <v>0</v>
      </c>
      <c r="AQ55" s="128">
        <f>'CashFlow Calc'!AV88</f>
        <v>0</v>
      </c>
      <c r="AR55" s="128">
        <f>'CashFlow Calc'!AW88</f>
        <v>0</v>
      </c>
      <c r="AS55" s="128">
        <f>'CashFlow Calc'!AX88</f>
        <v>0</v>
      </c>
      <c r="AT55" s="128">
        <f>'CashFlow Calc'!AY88</f>
        <v>0</v>
      </c>
      <c r="AU55" s="128">
        <f>'CashFlow Calc'!AZ88</f>
        <v>0</v>
      </c>
      <c r="AV55" s="128">
        <f>'CashFlow Calc'!BA88</f>
        <v>0</v>
      </c>
      <c r="AW55" s="128">
        <f>'CashFlow Calc'!BB88</f>
        <v>0</v>
      </c>
      <c r="AX55" s="128">
        <f>'CashFlow Calc'!BC88</f>
        <v>0</v>
      </c>
      <c r="AY55" s="128">
        <f>'CashFlow Calc'!BD88</f>
        <v>0</v>
      </c>
      <c r="AZ55" s="128">
        <f>'CashFlow Calc'!BE88</f>
        <v>0</v>
      </c>
      <c r="BA55" s="128">
        <f>'CashFlow Calc'!BF88</f>
        <v>0</v>
      </c>
      <c r="BB55" s="128">
        <f>'CashFlow Calc'!BG88</f>
        <v>0</v>
      </c>
      <c r="BC55" s="128">
        <f>'CashFlow Calc'!BH88</f>
        <v>0</v>
      </c>
      <c r="BD55" s="128">
        <f>'CashFlow Calc'!BI88</f>
        <v>0</v>
      </c>
      <c r="BE55" s="128">
        <f>'CashFlow Calc'!BJ88</f>
        <v>0</v>
      </c>
      <c r="BF55" s="128">
        <f>'CashFlow Calc'!BK88</f>
        <v>0</v>
      </c>
      <c r="BG55" s="128">
        <f>'CashFlow Calc'!BL88</f>
        <v>0</v>
      </c>
      <c r="BH55" s="128">
        <f>'CashFlow Calc'!BM88</f>
        <v>0</v>
      </c>
      <c r="BI55" s="128">
        <f>'CashFlow Calc'!BN88</f>
        <v>0</v>
      </c>
      <c r="BJ55" s="128">
        <f>'CashFlow Calc'!BO88</f>
        <v>0</v>
      </c>
      <c r="BK55" s="128">
        <f>'CashFlow Calc'!BP88</f>
        <v>0</v>
      </c>
      <c r="BL55" s="128">
        <f>'CashFlow Calc'!BQ88</f>
        <v>0</v>
      </c>
      <c r="BM55" s="128">
        <f>'CashFlow Calc'!BR88</f>
        <v>0</v>
      </c>
      <c r="BN55" s="128">
        <f t="shared" si="0"/>
        <v>0</v>
      </c>
    </row>
    <row r="56" spans="1:66" s="96" customFormat="1" ht="11.25">
      <c r="A56" s="177">
        <f>'CashFlow Calc'!A91</f>
        <v>18</v>
      </c>
      <c r="B56" s="165" t="str">
        <f>'CashFlow Calc'!B91</f>
        <v>Soft floor finishes</v>
      </c>
      <c r="C56" s="128">
        <f>'CashFlow Calc'!H93</f>
        <v>0</v>
      </c>
      <c r="D56" s="128">
        <f>'CashFlow Calc'!I93</f>
        <v>0</v>
      </c>
      <c r="E56" s="128">
        <f>'CashFlow Calc'!J93</f>
        <v>0</v>
      </c>
      <c r="F56" s="128">
        <f>'CashFlow Calc'!K93</f>
        <v>0</v>
      </c>
      <c r="G56" s="128">
        <f>'CashFlow Calc'!L93</f>
        <v>0</v>
      </c>
      <c r="H56" s="128">
        <f>'CashFlow Calc'!M93</f>
        <v>0</v>
      </c>
      <c r="I56" s="128">
        <f>'CashFlow Calc'!N93</f>
        <v>0</v>
      </c>
      <c r="J56" s="128">
        <f>'CashFlow Calc'!O93</f>
        <v>0</v>
      </c>
      <c r="K56" s="128">
        <f>'CashFlow Calc'!P93</f>
        <v>0</v>
      </c>
      <c r="L56" s="128">
        <f>'CashFlow Calc'!Q93</f>
        <v>0</v>
      </c>
      <c r="M56" s="128">
        <f>'CashFlow Calc'!R93</f>
        <v>0</v>
      </c>
      <c r="N56" s="128">
        <f>'CashFlow Calc'!S93</f>
        <v>0</v>
      </c>
      <c r="O56" s="128">
        <f>'CashFlow Calc'!T93</f>
        <v>0</v>
      </c>
      <c r="P56" s="128">
        <f>'CashFlow Calc'!U93</f>
        <v>0</v>
      </c>
      <c r="Q56" s="128">
        <f>'CashFlow Calc'!V93</f>
        <v>0</v>
      </c>
      <c r="R56" s="128">
        <f>'CashFlow Calc'!W93</f>
        <v>0</v>
      </c>
      <c r="S56" s="128">
        <f>'CashFlow Calc'!X93</f>
        <v>0</v>
      </c>
      <c r="T56" s="128">
        <f>'CashFlow Calc'!Y93</f>
        <v>0</v>
      </c>
      <c r="U56" s="128">
        <f>'CashFlow Calc'!Z93</f>
        <v>0</v>
      </c>
      <c r="V56" s="128">
        <f>'CashFlow Calc'!AA93</f>
        <v>0</v>
      </c>
      <c r="W56" s="128">
        <f>'CashFlow Calc'!AB93</f>
        <v>0</v>
      </c>
      <c r="X56" s="128">
        <f>'CashFlow Calc'!AC93</f>
        <v>0</v>
      </c>
      <c r="Y56" s="128">
        <f>'CashFlow Calc'!AD93</f>
        <v>0</v>
      </c>
      <c r="Z56" s="128">
        <f>'CashFlow Calc'!AE93</f>
        <v>0</v>
      </c>
      <c r="AA56" s="128">
        <f>'CashFlow Calc'!AF93</f>
        <v>0</v>
      </c>
      <c r="AB56" s="128">
        <f>'CashFlow Calc'!AG93</f>
        <v>0</v>
      </c>
      <c r="AC56" s="128">
        <f>'CashFlow Calc'!AH93</f>
        <v>0</v>
      </c>
      <c r="AD56" s="128">
        <f>'CashFlow Calc'!AI93</f>
        <v>0</v>
      </c>
      <c r="AE56" s="128">
        <f>'CashFlow Calc'!AJ93</f>
        <v>0</v>
      </c>
      <c r="AF56" s="128">
        <f>'CashFlow Calc'!AK93</f>
        <v>0</v>
      </c>
      <c r="AG56" s="128">
        <f>'CashFlow Calc'!AL93</f>
        <v>0</v>
      </c>
      <c r="AH56" s="128">
        <f>'CashFlow Calc'!AM93</f>
        <v>0</v>
      </c>
      <c r="AI56" s="128">
        <f>'CashFlow Calc'!AN93</f>
        <v>0</v>
      </c>
      <c r="AJ56" s="128">
        <f>'CashFlow Calc'!AO93</f>
        <v>0</v>
      </c>
      <c r="AK56" s="128">
        <f>'CashFlow Calc'!AP93</f>
        <v>0</v>
      </c>
      <c r="AL56" s="128">
        <f>'CashFlow Calc'!AQ93</f>
        <v>0</v>
      </c>
      <c r="AM56" s="128">
        <f>'CashFlow Calc'!AR93</f>
        <v>0</v>
      </c>
      <c r="AN56" s="128">
        <f>'CashFlow Calc'!AS93</f>
        <v>0</v>
      </c>
      <c r="AO56" s="128">
        <f>'CashFlow Calc'!AT93</f>
        <v>0</v>
      </c>
      <c r="AP56" s="128">
        <f>'CashFlow Calc'!AU93</f>
        <v>0</v>
      </c>
      <c r="AQ56" s="128">
        <f>'CashFlow Calc'!AV93</f>
        <v>0</v>
      </c>
      <c r="AR56" s="128">
        <f>'CashFlow Calc'!AW93</f>
        <v>0</v>
      </c>
      <c r="AS56" s="128">
        <f>'CashFlow Calc'!AX93</f>
        <v>0</v>
      </c>
      <c r="AT56" s="128">
        <f>'CashFlow Calc'!AY93</f>
        <v>0</v>
      </c>
      <c r="AU56" s="128">
        <f>'CashFlow Calc'!AZ93</f>
        <v>0</v>
      </c>
      <c r="AV56" s="128">
        <f>'CashFlow Calc'!BA93</f>
        <v>0</v>
      </c>
      <c r="AW56" s="128">
        <f>'CashFlow Calc'!BB93</f>
        <v>0</v>
      </c>
      <c r="AX56" s="128">
        <f>'CashFlow Calc'!BC93</f>
        <v>0</v>
      </c>
      <c r="AY56" s="128">
        <f>'CashFlow Calc'!BD93</f>
        <v>0</v>
      </c>
      <c r="AZ56" s="128">
        <f>'CashFlow Calc'!BE93</f>
        <v>0</v>
      </c>
      <c r="BA56" s="128">
        <f>'CashFlow Calc'!BF93</f>
        <v>0</v>
      </c>
      <c r="BB56" s="128">
        <f>'CashFlow Calc'!BG93</f>
        <v>0</v>
      </c>
      <c r="BC56" s="128">
        <f>'CashFlow Calc'!BH93</f>
        <v>0</v>
      </c>
      <c r="BD56" s="128">
        <f>'CashFlow Calc'!BI93</f>
        <v>0</v>
      </c>
      <c r="BE56" s="128">
        <f>'CashFlow Calc'!BJ93</f>
        <v>0</v>
      </c>
      <c r="BF56" s="128">
        <f>'CashFlow Calc'!BK93</f>
        <v>0</v>
      </c>
      <c r="BG56" s="128">
        <f>'CashFlow Calc'!BL93</f>
        <v>0</v>
      </c>
      <c r="BH56" s="128">
        <f>'CashFlow Calc'!BM93</f>
        <v>0</v>
      </c>
      <c r="BI56" s="128">
        <f>'CashFlow Calc'!BN93</f>
        <v>0</v>
      </c>
      <c r="BJ56" s="128">
        <f>'CashFlow Calc'!BO93</f>
        <v>0</v>
      </c>
      <c r="BK56" s="128">
        <f>'CashFlow Calc'!BP93</f>
        <v>0</v>
      </c>
      <c r="BL56" s="128">
        <f>'CashFlow Calc'!BQ93</f>
        <v>0</v>
      </c>
      <c r="BM56" s="128">
        <f>'CashFlow Calc'!BR93</f>
        <v>0</v>
      </c>
      <c r="BN56" s="128">
        <f t="shared" si="0"/>
        <v>0</v>
      </c>
    </row>
    <row r="57" spans="1:66" s="96" customFormat="1" ht="11.25">
      <c r="A57" s="177">
        <f>'CashFlow Calc'!A96</f>
        <v>19</v>
      </c>
      <c r="B57" s="165" t="str">
        <f>'CashFlow Calc'!B96</f>
        <v>Water features</v>
      </c>
      <c r="C57" s="128">
        <f>'CashFlow Calc'!H98</f>
        <v>0</v>
      </c>
      <c r="D57" s="128">
        <f>'CashFlow Calc'!I98</f>
        <v>0</v>
      </c>
      <c r="E57" s="128">
        <f>'CashFlow Calc'!J98</f>
        <v>0</v>
      </c>
      <c r="F57" s="128">
        <f>'CashFlow Calc'!K98</f>
        <v>0</v>
      </c>
      <c r="G57" s="128">
        <f>'CashFlow Calc'!L98</f>
        <v>0</v>
      </c>
      <c r="H57" s="128">
        <f>'CashFlow Calc'!M98</f>
        <v>0</v>
      </c>
      <c r="I57" s="128">
        <f>'CashFlow Calc'!N98</f>
        <v>0</v>
      </c>
      <c r="J57" s="128">
        <f>'CashFlow Calc'!O98</f>
        <v>0</v>
      </c>
      <c r="K57" s="128">
        <f>'CashFlow Calc'!P98</f>
        <v>0</v>
      </c>
      <c r="L57" s="128">
        <f>'CashFlow Calc'!Q98</f>
        <v>0</v>
      </c>
      <c r="M57" s="128">
        <f>'CashFlow Calc'!R98</f>
        <v>0</v>
      </c>
      <c r="N57" s="128">
        <f>'CashFlow Calc'!S98</f>
        <v>0</v>
      </c>
      <c r="O57" s="128">
        <f>'CashFlow Calc'!T98</f>
        <v>0</v>
      </c>
      <c r="P57" s="128">
        <f>'CashFlow Calc'!U98</f>
        <v>0</v>
      </c>
      <c r="Q57" s="128">
        <f>'CashFlow Calc'!V98</f>
        <v>0</v>
      </c>
      <c r="R57" s="128">
        <f>'CashFlow Calc'!W98</f>
        <v>0</v>
      </c>
      <c r="S57" s="128">
        <f>'CashFlow Calc'!X98</f>
        <v>0</v>
      </c>
      <c r="T57" s="128">
        <f>'CashFlow Calc'!Y98</f>
        <v>0</v>
      </c>
      <c r="U57" s="128">
        <f>'CashFlow Calc'!Z98</f>
        <v>0</v>
      </c>
      <c r="V57" s="128">
        <f>'CashFlow Calc'!AA98</f>
        <v>0</v>
      </c>
      <c r="W57" s="128">
        <f>'CashFlow Calc'!AB98</f>
        <v>0</v>
      </c>
      <c r="X57" s="128">
        <f>'CashFlow Calc'!AC98</f>
        <v>0</v>
      </c>
      <c r="Y57" s="128">
        <f>'CashFlow Calc'!AD98</f>
        <v>0</v>
      </c>
      <c r="Z57" s="128">
        <f>'CashFlow Calc'!AE98</f>
        <v>0</v>
      </c>
      <c r="AA57" s="128">
        <f>'CashFlow Calc'!AF98</f>
        <v>0</v>
      </c>
      <c r="AB57" s="128">
        <f>'CashFlow Calc'!AG98</f>
        <v>0</v>
      </c>
      <c r="AC57" s="128">
        <f>'CashFlow Calc'!AH98</f>
        <v>0</v>
      </c>
      <c r="AD57" s="128">
        <f>'CashFlow Calc'!AI98</f>
        <v>0</v>
      </c>
      <c r="AE57" s="128">
        <f>'CashFlow Calc'!AJ98</f>
        <v>0</v>
      </c>
      <c r="AF57" s="128">
        <f>'CashFlow Calc'!AK98</f>
        <v>0</v>
      </c>
      <c r="AG57" s="128">
        <f>'CashFlow Calc'!AL98</f>
        <v>0</v>
      </c>
      <c r="AH57" s="128">
        <f>'CashFlow Calc'!AM98</f>
        <v>0</v>
      </c>
      <c r="AI57" s="128">
        <f>'CashFlow Calc'!AN98</f>
        <v>0</v>
      </c>
      <c r="AJ57" s="128">
        <f>'CashFlow Calc'!AO98</f>
        <v>0</v>
      </c>
      <c r="AK57" s="128">
        <f>'CashFlow Calc'!AP98</f>
        <v>0</v>
      </c>
      <c r="AL57" s="128">
        <f>'CashFlow Calc'!AQ98</f>
        <v>0</v>
      </c>
      <c r="AM57" s="128">
        <f>'CashFlow Calc'!AR98</f>
        <v>0</v>
      </c>
      <c r="AN57" s="128">
        <f>'CashFlow Calc'!AS98</f>
        <v>0</v>
      </c>
      <c r="AO57" s="128">
        <f>'CashFlow Calc'!AT98</f>
        <v>0</v>
      </c>
      <c r="AP57" s="128">
        <f>'CashFlow Calc'!AU98</f>
        <v>0</v>
      </c>
      <c r="AQ57" s="128">
        <f>'CashFlow Calc'!AV98</f>
        <v>0</v>
      </c>
      <c r="AR57" s="128">
        <f>'CashFlow Calc'!AW98</f>
        <v>0</v>
      </c>
      <c r="AS57" s="128">
        <f>'CashFlow Calc'!AX98</f>
        <v>0</v>
      </c>
      <c r="AT57" s="128">
        <f>'CashFlow Calc'!AY98</f>
        <v>0</v>
      </c>
      <c r="AU57" s="128">
        <f>'CashFlow Calc'!AZ98</f>
        <v>0</v>
      </c>
      <c r="AV57" s="128">
        <f>'CashFlow Calc'!BA98</f>
        <v>0</v>
      </c>
      <c r="AW57" s="128">
        <f>'CashFlow Calc'!BB98</f>
        <v>0</v>
      </c>
      <c r="AX57" s="128">
        <f>'CashFlow Calc'!BC98</f>
        <v>0</v>
      </c>
      <c r="AY57" s="128">
        <f>'CashFlow Calc'!BD98</f>
        <v>0</v>
      </c>
      <c r="AZ57" s="128">
        <f>'CashFlow Calc'!BE98</f>
        <v>0</v>
      </c>
      <c r="BA57" s="128">
        <f>'CashFlow Calc'!BF98</f>
        <v>0</v>
      </c>
      <c r="BB57" s="128">
        <f>'CashFlow Calc'!BG98</f>
        <v>0</v>
      </c>
      <c r="BC57" s="128">
        <f>'CashFlow Calc'!BH98</f>
        <v>0</v>
      </c>
      <c r="BD57" s="128">
        <f>'CashFlow Calc'!BI98</f>
        <v>0</v>
      </c>
      <c r="BE57" s="128">
        <f>'CashFlow Calc'!BJ98</f>
        <v>0</v>
      </c>
      <c r="BF57" s="128">
        <f>'CashFlow Calc'!BK98</f>
        <v>0</v>
      </c>
      <c r="BG57" s="128">
        <f>'CashFlow Calc'!BL98</f>
        <v>0</v>
      </c>
      <c r="BH57" s="128">
        <f>'CashFlow Calc'!BM98</f>
        <v>0</v>
      </c>
      <c r="BI57" s="128">
        <f>'CashFlow Calc'!BN98</f>
        <v>0</v>
      </c>
      <c r="BJ57" s="128">
        <f>'CashFlow Calc'!BO98</f>
        <v>0</v>
      </c>
      <c r="BK57" s="128">
        <f>'CashFlow Calc'!BP98</f>
        <v>0</v>
      </c>
      <c r="BL57" s="128">
        <f>'CashFlow Calc'!BQ98</f>
        <v>0</v>
      </c>
      <c r="BM57" s="128">
        <f>'CashFlow Calc'!BR98</f>
        <v>0</v>
      </c>
      <c r="BN57" s="128">
        <f t="shared" si="0"/>
        <v>0</v>
      </c>
    </row>
    <row r="58" spans="1:66" s="96" customFormat="1" ht="11.25">
      <c r="A58" s="177">
        <f>'CashFlow Calc'!A101</f>
        <v>20</v>
      </c>
      <c r="B58" s="165" t="str">
        <f>'CashFlow Calc'!B101</f>
        <v>Metal doors &amp; shutters</v>
      </c>
      <c r="C58" s="128">
        <f>'CashFlow Calc'!H103</f>
        <v>0</v>
      </c>
      <c r="D58" s="128">
        <f>'CashFlow Calc'!I103</f>
        <v>0</v>
      </c>
      <c r="E58" s="128">
        <f>'CashFlow Calc'!J103</f>
        <v>0</v>
      </c>
      <c r="F58" s="128">
        <f>'CashFlow Calc'!K103</f>
        <v>0</v>
      </c>
      <c r="G58" s="128">
        <f>'CashFlow Calc'!L103</f>
        <v>0</v>
      </c>
      <c r="H58" s="128">
        <f>'CashFlow Calc'!M103</f>
        <v>0</v>
      </c>
      <c r="I58" s="128">
        <f>'CashFlow Calc'!N103</f>
        <v>0</v>
      </c>
      <c r="J58" s="128">
        <f>'CashFlow Calc'!O103</f>
        <v>0</v>
      </c>
      <c r="K58" s="128">
        <f>'CashFlow Calc'!P103</f>
        <v>0</v>
      </c>
      <c r="L58" s="128">
        <f>'CashFlow Calc'!Q103</f>
        <v>0</v>
      </c>
      <c r="M58" s="128">
        <f>'CashFlow Calc'!R103</f>
        <v>0</v>
      </c>
      <c r="N58" s="128">
        <f>'CashFlow Calc'!S103</f>
        <v>0</v>
      </c>
      <c r="O58" s="128">
        <f>'CashFlow Calc'!T103</f>
        <v>0</v>
      </c>
      <c r="P58" s="128">
        <f>'CashFlow Calc'!U103</f>
        <v>0</v>
      </c>
      <c r="Q58" s="128">
        <f>'CashFlow Calc'!V103</f>
        <v>0</v>
      </c>
      <c r="R58" s="128">
        <f>'CashFlow Calc'!W103</f>
        <v>0</v>
      </c>
      <c r="S58" s="128">
        <f>'CashFlow Calc'!X103</f>
        <v>0</v>
      </c>
      <c r="T58" s="128">
        <f>'CashFlow Calc'!Y103</f>
        <v>0</v>
      </c>
      <c r="U58" s="128">
        <f>'CashFlow Calc'!Z103</f>
        <v>0</v>
      </c>
      <c r="V58" s="128">
        <f>'CashFlow Calc'!AA103</f>
        <v>0</v>
      </c>
      <c r="W58" s="128">
        <f>'CashFlow Calc'!AB103</f>
        <v>0</v>
      </c>
      <c r="X58" s="128">
        <f>'CashFlow Calc'!AC103</f>
        <v>0</v>
      </c>
      <c r="Y58" s="128">
        <f>'CashFlow Calc'!AD103</f>
        <v>0</v>
      </c>
      <c r="Z58" s="128">
        <f>'CashFlow Calc'!AE103</f>
        <v>0</v>
      </c>
      <c r="AA58" s="128">
        <f>'CashFlow Calc'!AF103</f>
        <v>0</v>
      </c>
      <c r="AB58" s="128">
        <f>'CashFlow Calc'!AG103</f>
        <v>0</v>
      </c>
      <c r="AC58" s="128">
        <f>'CashFlow Calc'!AH103</f>
        <v>0</v>
      </c>
      <c r="AD58" s="128">
        <f>'CashFlow Calc'!AI103</f>
        <v>0</v>
      </c>
      <c r="AE58" s="128">
        <f>'CashFlow Calc'!AJ103</f>
        <v>0</v>
      </c>
      <c r="AF58" s="128">
        <f>'CashFlow Calc'!AK103</f>
        <v>0</v>
      </c>
      <c r="AG58" s="128">
        <f>'CashFlow Calc'!AL103</f>
        <v>0</v>
      </c>
      <c r="AH58" s="128">
        <f>'CashFlow Calc'!AM103</f>
        <v>0</v>
      </c>
      <c r="AI58" s="128">
        <f>'CashFlow Calc'!AN103</f>
        <v>0</v>
      </c>
      <c r="AJ58" s="128">
        <f>'CashFlow Calc'!AO103</f>
        <v>0</v>
      </c>
      <c r="AK58" s="128">
        <f>'CashFlow Calc'!AP103</f>
        <v>0</v>
      </c>
      <c r="AL58" s="128">
        <f>'CashFlow Calc'!AQ103</f>
        <v>0</v>
      </c>
      <c r="AM58" s="128">
        <f>'CashFlow Calc'!AR103</f>
        <v>0</v>
      </c>
      <c r="AN58" s="128">
        <f>'CashFlow Calc'!AS103</f>
        <v>0</v>
      </c>
      <c r="AO58" s="128">
        <f>'CashFlow Calc'!AT103</f>
        <v>0</v>
      </c>
      <c r="AP58" s="128">
        <f>'CashFlow Calc'!AU103</f>
        <v>0</v>
      </c>
      <c r="AQ58" s="128">
        <f>'CashFlow Calc'!AV103</f>
        <v>0</v>
      </c>
      <c r="AR58" s="128">
        <f>'CashFlow Calc'!AW103</f>
        <v>0</v>
      </c>
      <c r="AS58" s="128">
        <f>'CashFlow Calc'!AX103</f>
        <v>0</v>
      </c>
      <c r="AT58" s="128">
        <f>'CashFlow Calc'!AY103</f>
        <v>0</v>
      </c>
      <c r="AU58" s="128">
        <f>'CashFlow Calc'!AZ103</f>
        <v>0</v>
      </c>
      <c r="AV58" s="128">
        <f>'CashFlow Calc'!BA103</f>
        <v>0</v>
      </c>
      <c r="AW58" s="128">
        <f>'CashFlow Calc'!BB103</f>
        <v>0</v>
      </c>
      <c r="AX58" s="128">
        <f>'CashFlow Calc'!BC103</f>
        <v>0</v>
      </c>
      <c r="AY58" s="128">
        <f>'CashFlow Calc'!BD103</f>
        <v>0</v>
      </c>
      <c r="AZ58" s="128">
        <f>'CashFlow Calc'!BE103</f>
        <v>0</v>
      </c>
      <c r="BA58" s="128">
        <f>'CashFlow Calc'!BF103</f>
        <v>0</v>
      </c>
      <c r="BB58" s="128">
        <f>'CashFlow Calc'!BG103</f>
        <v>0</v>
      </c>
      <c r="BC58" s="128">
        <f>'CashFlow Calc'!BH103</f>
        <v>0</v>
      </c>
      <c r="BD58" s="128">
        <f>'CashFlow Calc'!BI103</f>
        <v>0</v>
      </c>
      <c r="BE58" s="128">
        <f>'CashFlow Calc'!BJ103</f>
        <v>0</v>
      </c>
      <c r="BF58" s="128">
        <f>'CashFlow Calc'!BK103</f>
        <v>0</v>
      </c>
      <c r="BG58" s="128">
        <f>'CashFlow Calc'!BL103</f>
        <v>0</v>
      </c>
      <c r="BH58" s="128">
        <f>'CashFlow Calc'!BM103</f>
        <v>0</v>
      </c>
      <c r="BI58" s="128">
        <f>'CashFlow Calc'!BN103</f>
        <v>0</v>
      </c>
      <c r="BJ58" s="128">
        <f>'CashFlow Calc'!BO103</f>
        <v>0</v>
      </c>
      <c r="BK58" s="128">
        <f>'CashFlow Calc'!BP103</f>
        <v>0</v>
      </c>
      <c r="BL58" s="128">
        <f>'CashFlow Calc'!BQ103</f>
        <v>0</v>
      </c>
      <c r="BM58" s="128">
        <f>'CashFlow Calc'!BR103</f>
        <v>0</v>
      </c>
      <c r="BN58" s="128">
        <f t="shared" si="0"/>
        <v>0</v>
      </c>
    </row>
    <row r="59" spans="1:66" s="96" customFormat="1" ht="11.25">
      <c r="A59" s="177">
        <f>'CashFlow Calc'!A106</f>
        <v>21</v>
      </c>
      <c r="B59" s="165" t="str">
        <f>'CashFlow Calc'!B106</f>
        <v>General joinery</v>
      </c>
      <c r="C59" s="128">
        <f>'CashFlow Calc'!H108</f>
        <v>0</v>
      </c>
      <c r="D59" s="128">
        <f>'CashFlow Calc'!I108</f>
        <v>0</v>
      </c>
      <c r="E59" s="128">
        <f>'CashFlow Calc'!J108</f>
        <v>0</v>
      </c>
      <c r="F59" s="128">
        <f>'CashFlow Calc'!K108</f>
        <v>0</v>
      </c>
      <c r="G59" s="128">
        <f>'CashFlow Calc'!L108</f>
        <v>0</v>
      </c>
      <c r="H59" s="128">
        <f>'CashFlow Calc'!M108</f>
        <v>0</v>
      </c>
      <c r="I59" s="128">
        <f>'CashFlow Calc'!N108</f>
        <v>0</v>
      </c>
      <c r="J59" s="128">
        <f>'CashFlow Calc'!O108</f>
        <v>0</v>
      </c>
      <c r="K59" s="128">
        <f>'CashFlow Calc'!P108</f>
        <v>0</v>
      </c>
      <c r="L59" s="128">
        <f>'CashFlow Calc'!Q108</f>
        <v>0</v>
      </c>
      <c r="M59" s="128">
        <f>'CashFlow Calc'!R108</f>
        <v>0</v>
      </c>
      <c r="N59" s="128">
        <f>'CashFlow Calc'!S108</f>
        <v>0</v>
      </c>
      <c r="O59" s="128">
        <f>'CashFlow Calc'!T108</f>
        <v>0</v>
      </c>
      <c r="P59" s="128">
        <f>'CashFlow Calc'!U108</f>
        <v>0</v>
      </c>
      <c r="Q59" s="128">
        <f>'CashFlow Calc'!V108</f>
        <v>0</v>
      </c>
      <c r="R59" s="128">
        <f>'CashFlow Calc'!W108</f>
        <v>0</v>
      </c>
      <c r="S59" s="128">
        <f>'CashFlow Calc'!X108</f>
        <v>0</v>
      </c>
      <c r="T59" s="128">
        <f>'CashFlow Calc'!Y108</f>
        <v>0</v>
      </c>
      <c r="U59" s="128">
        <f>'CashFlow Calc'!Z108</f>
        <v>0</v>
      </c>
      <c r="V59" s="128">
        <f>'CashFlow Calc'!AA108</f>
        <v>0</v>
      </c>
      <c r="W59" s="128">
        <f>'CashFlow Calc'!AB108</f>
        <v>0</v>
      </c>
      <c r="X59" s="128">
        <f>'CashFlow Calc'!AC108</f>
        <v>0</v>
      </c>
      <c r="Y59" s="128">
        <f>'CashFlow Calc'!AD108</f>
        <v>0</v>
      </c>
      <c r="Z59" s="128">
        <f>'CashFlow Calc'!AE108</f>
        <v>0</v>
      </c>
      <c r="AA59" s="128">
        <f>'CashFlow Calc'!AF108</f>
        <v>0</v>
      </c>
      <c r="AB59" s="128">
        <f>'CashFlow Calc'!AG108</f>
        <v>0</v>
      </c>
      <c r="AC59" s="128">
        <f>'CashFlow Calc'!AH108</f>
        <v>0</v>
      </c>
      <c r="AD59" s="128">
        <f>'CashFlow Calc'!AI108</f>
        <v>0</v>
      </c>
      <c r="AE59" s="128">
        <f>'CashFlow Calc'!AJ108</f>
        <v>0</v>
      </c>
      <c r="AF59" s="128">
        <f>'CashFlow Calc'!AK108</f>
        <v>0</v>
      </c>
      <c r="AG59" s="128">
        <f>'CashFlow Calc'!AL108</f>
        <v>0</v>
      </c>
      <c r="AH59" s="128">
        <f>'CashFlow Calc'!AM108</f>
        <v>0</v>
      </c>
      <c r="AI59" s="128">
        <f>'CashFlow Calc'!AN108</f>
        <v>0</v>
      </c>
      <c r="AJ59" s="128">
        <f>'CashFlow Calc'!AO108</f>
        <v>0</v>
      </c>
      <c r="AK59" s="128">
        <f>'CashFlow Calc'!AP108</f>
        <v>0</v>
      </c>
      <c r="AL59" s="128">
        <f>'CashFlow Calc'!AQ108</f>
        <v>0</v>
      </c>
      <c r="AM59" s="128">
        <f>'CashFlow Calc'!AR108</f>
        <v>0</v>
      </c>
      <c r="AN59" s="128">
        <f>'CashFlow Calc'!AS108</f>
        <v>0</v>
      </c>
      <c r="AO59" s="128">
        <f>'CashFlow Calc'!AT108</f>
        <v>0</v>
      </c>
      <c r="AP59" s="128">
        <f>'CashFlow Calc'!AU108</f>
        <v>0</v>
      </c>
      <c r="AQ59" s="128">
        <f>'CashFlow Calc'!AV108</f>
        <v>0</v>
      </c>
      <c r="AR59" s="128">
        <f>'CashFlow Calc'!AW108</f>
        <v>0</v>
      </c>
      <c r="AS59" s="128">
        <f>'CashFlow Calc'!AX108</f>
        <v>0</v>
      </c>
      <c r="AT59" s="128">
        <f>'CashFlow Calc'!AY108</f>
        <v>0</v>
      </c>
      <c r="AU59" s="128">
        <f>'CashFlow Calc'!AZ108</f>
        <v>0</v>
      </c>
      <c r="AV59" s="128">
        <f>'CashFlow Calc'!BA108</f>
        <v>0</v>
      </c>
      <c r="AW59" s="128">
        <f>'CashFlow Calc'!BB108</f>
        <v>0</v>
      </c>
      <c r="AX59" s="128">
        <f>'CashFlow Calc'!BC108</f>
        <v>0</v>
      </c>
      <c r="AY59" s="128">
        <f>'CashFlow Calc'!BD108</f>
        <v>0</v>
      </c>
      <c r="AZ59" s="128">
        <f>'CashFlow Calc'!BE108</f>
        <v>0</v>
      </c>
      <c r="BA59" s="128">
        <f>'CashFlow Calc'!BF108</f>
        <v>0</v>
      </c>
      <c r="BB59" s="128">
        <f>'CashFlow Calc'!BG108</f>
        <v>0</v>
      </c>
      <c r="BC59" s="128">
        <f>'CashFlow Calc'!BH108</f>
        <v>0</v>
      </c>
      <c r="BD59" s="128">
        <f>'CashFlow Calc'!BI108</f>
        <v>0</v>
      </c>
      <c r="BE59" s="128">
        <f>'CashFlow Calc'!BJ108</f>
        <v>0</v>
      </c>
      <c r="BF59" s="128">
        <f>'CashFlow Calc'!BK108</f>
        <v>0</v>
      </c>
      <c r="BG59" s="128">
        <f>'CashFlow Calc'!BL108</f>
        <v>0</v>
      </c>
      <c r="BH59" s="128">
        <f>'CashFlow Calc'!BM108</f>
        <v>0</v>
      </c>
      <c r="BI59" s="128">
        <f>'CashFlow Calc'!BN108</f>
        <v>0</v>
      </c>
      <c r="BJ59" s="128">
        <f>'CashFlow Calc'!BO108</f>
        <v>0</v>
      </c>
      <c r="BK59" s="128">
        <f>'CashFlow Calc'!BP108</f>
        <v>0</v>
      </c>
      <c r="BL59" s="128">
        <f>'CashFlow Calc'!BQ108</f>
        <v>0</v>
      </c>
      <c r="BM59" s="128">
        <f>'CashFlow Calc'!BR108</f>
        <v>0</v>
      </c>
      <c r="BN59" s="128">
        <f t="shared" si="0"/>
        <v>0</v>
      </c>
    </row>
    <row r="60" spans="1:66" s="96" customFormat="1" ht="11.25">
      <c r="A60" s="177">
        <f>'CashFlow Calc'!A111</f>
        <v>22</v>
      </c>
      <c r="B60" s="165" t="str">
        <f>'CashFlow Calc'!B111</f>
        <v>Fit Out - Special Areas</v>
      </c>
      <c r="C60" s="128">
        <f>'CashFlow Calc'!H113</f>
        <v>0</v>
      </c>
      <c r="D60" s="128">
        <f>'CashFlow Calc'!I113</f>
        <v>0</v>
      </c>
      <c r="E60" s="128">
        <f>'CashFlow Calc'!J113</f>
        <v>0</v>
      </c>
      <c r="F60" s="128">
        <f>'CashFlow Calc'!K113</f>
        <v>0</v>
      </c>
      <c r="G60" s="128">
        <f>'CashFlow Calc'!L113</f>
        <v>0</v>
      </c>
      <c r="H60" s="128">
        <f>'CashFlow Calc'!M113</f>
        <v>0</v>
      </c>
      <c r="I60" s="128">
        <f>'CashFlow Calc'!N113</f>
        <v>0</v>
      </c>
      <c r="J60" s="128">
        <f>'CashFlow Calc'!O113</f>
        <v>0</v>
      </c>
      <c r="K60" s="128">
        <f>'CashFlow Calc'!P113</f>
        <v>0</v>
      </c>
      <c r="L60" s="128">
        <f>'CashFlow Calc'!Q113</f>
        <v>0</v>
      </c>
      <c r="M60" s="128">
        <f>'CashFlow Calc'!R113</f>
        <v>0</v>
      </c>
      <c r="N60" s="128">
        <f>'CashFlow Calc'!S113</f>
        <v>0</v>
      </c>
      <c r="O60" s="128">
        <f>'CashFlow Calc'!T113</f>
        <v>0</v>
      </c>
      <c r="P60" s="128">
        <f>'CashFlow Calc'!U113</f>
        <v>0</v>
      </c>
      <c r="Q60" s="128">
        <f>'CashFlow Calc'!V113</f>
        <v>0</v>
      </c>
      <c r="R60" s="128">
        <f>'CashFlow Calc'!W113</f>
        <v>0</v>
      </c>
      <c r="S60" s="128">
        <f>'CashFlow Calc'!X113</f>
        <v>0</v>
      </c>
      <c r="T60" s="128">
        <f>'CashFlow Calc'!Y113</f>
        <v>0</v>
      </c>
      <c r="U60" s="128">
        <f>'CashFlow Calc'!Z113</f>
        <v>0</v>
      </c>
      <c r="V60" s="128">
        <f>'CashFlow Calc'!AA113</f>
        <v>0</v>
      </c>
      <c r="W60" s="128">
        <f>'CashFlow Calc'!AB113</f>
        <v>0</v>
      </c>
      <c r="X60" s="128">
        <f>'CashFlow Calc'!AC113</f>
        <v>0</v>
      </c>
      <c r="Y60" s="128">
        <f>'CashFlow Calc'!AD113</f>
        <v>0</v>
      </c>
      <c r="Z60" s="128">
        <f>'CashFlow Calc'!AE113</f>
        <v>0</v>
      </c>
      <c r="AA60" s="128">
        <f>'CashFlow Calc'!AF113</f>
        <v>0</v>
      </c>
      <c r="AB60" s="128">
        <f>'CashFlow Calc'!AG113</f>
        <v>0</v>
      </c>
      <c r="AC60" s="128">
        <f>'CashFlow Calc'!AH113</f>
        <v>0</v>
      </c>
      <c r="AD60" s="128">
        <f>'CashFlow Calc'!AI113</f>
        <v>0</v>
      </c>
      <c r="AE60" s="128">
        <f>'CashFlow Calc'!AJ113</f>
        <v>0</v>
      </c>
      <c r="AF60" s="128">
        <f>'CashFlow Calc'!AK113</f>
        <v>0</v>
      </c>
      <c r="AG60" s="128">
        <f>'CashFlow Calc'!AL113</f>
        <v>0</v>
      </c>
      <c r="AH60" s="128">
        <f>'CashFlow Calc'!AM113</f>
        <v>0</v>
      </c>
      <c r="AI60" s="128">
        <f>'CashFlow Calc'!AN113</f>
        <v>0</v>
      </c>
      <c r="AJ60" s="128">
        <f>'CashFlow Calc'!AO113</f>
        <v>0</v>
      </c>
      <c r="AK60" s="128">
        <f>'CashFlow Calc'!AP113</f>
        <v>0</v>
      </c>
      <c r="AL60" s="128">
        <f>'CashFlow Calc'!AQ113</f>
        <v>0</v>
      </c>
      <c r="AM60" s="128">
        <f>'CashFlow Calc'!AR113</f>
        <v>0</v>
      </c>
      <c r="AN60" s="128">
        <f>'CashFlow Calc'!AS113</f>
        <v>0</v>
      </c>
      <c r="AO60" s="128">
        <f>'CashFlow Calc'!AT113</f>
        <v>0</v>
      </c>
      <c r="AP60" s="128">
        <f>'CashFlow Calc'!AU113</f>
        <v>0</v>
      </c>
      <c r="AQ60" s="128">
        <f>'CashFlow Calc'!AV113</f>
        <v>0</v>
      </c>
      <c r="AR60" s="128">
        <f>'CashFlow Calc'!AW113</f>
        <v>0</v>
      </c>
      <c r="AS60" s="128">
        <f>'CashFlow Calc'!AX113</f>
        <v>0</v>
      </c>
      <c r="AT60" s="128">
        <f>'CashFlow Calc'!AY113</f>
        <v>0</v>
      </c>
      <c r="AU60" s="128">
        <f>'CashFlow Calc'!AZ113</f>
        <v>0</v>
      </c>
      <c r="AV60" s="128">
        <f>'CashFlow Calc'!BA113</f>
        <v>0</v>
      </c>
      <c r="AW60" s="128">
        <f>'CashFlow Calc'!BB113</f>
        <v>0</v>
      </c>
      <c r="AX60" s="128">
        <f>'CashFlow Calc'!BC113</f>
        <v>0</v>
      </c>
      <c r="AY60" s="128">
        <f>'CashFlow Calc'!BD113</f>
        <v>0</v>
      </c>
      <c r="AZ60" s="128">
        <f>'CashFlow Calc'!BE113</f>
        <v>0</v>
      </c>
      <c r="BA60" s="128">
        <f>'CashFlow Calc'!BF113</f>
        <v>0</v>
      </c>
      <c r="BB60" s="128">
        <f>'CashFlow Calc'!BG113</f>
        <v>0</v>
      </c>
      <c r="BC60" s="128">
        <f>'CashFlow Calc'!BH113</f>
        <v>0</v>
      </c>
      <c r="BD60" s="128">
        <f>'CashFlow Calc'!BI113</f>
        <v>0</v>
      </c>
      <c r="BE60" s="128">
        <f>'CashFlow Calc'!BJ113</f>
        <v>0</v>
      </c>
      <c r="BF60" s="128">
        <f>'CashFlow Calc'!BK113</f>
        <v>0</v>
      </c>
      <c r="BG60" s="128">
        <f>'CashFlow Calc'!BL113</f>
        <v>0</v>
      </c>
      <c r="BH60" s="128">
        <f>'CashFlow Calc'!BM113</f>
        <v>0</v>
      </c>
      <c r="BI60" s="128">
        <f>'CashFlow Calc'!BN113</f>
        <v>0</v>
      </c>
      <c r="BJ60" s="128">
        <f>'CashFlow Calc'!BO113</f>
        <v>0</v>
      </c>
      <c r="BK60" s="128">
        <f>'CashFlow Calc'!BP113</f>
        <v>0</v>
      </c>
      <c r="BL60" s="128">
        <f>'CashFlow Calc'!BQ113</f>
        <v>0</v>
      </c>
      <c r="BM60" s="128">
        <f>'CashFlow Calc'!BR113</f>
        <v>0</v>
      </c>
      <c r="BN60" s="128">
        <f t="shared" si="0"/>
        <v>0</v>
      </c>
    </row>
    <row r="61" spans="1:66" s="96" customFormat="1" ht="11.25">
      <c r="A61" s="177">
        <f>'CashFlow Calc'!A116</f>
        <v>23</v>
      </c>
      <c r="B61" s="165" t="str">
        <f>'CashFlow Calc'!B116</f>
        <v>Architectural/general metalwork</v>
      </c>
      <c r="C61" s="128">
        <f>'CashFlow Calc'!H118</f>
        <v>0</v>
      </c>
      <c r="D61" s="128">
        <f>'CashFlow Calc'!I118</f>
        <v>0</v>
      </c>
      <c r="E61" s="128">
        <f>'CashFlow Calc'!J118</f>
        <v>0</v>
      </c>
      <c r="F61" s="128">
        <f>'CashFlow Calc'!K118</f>
        <v>0</v>
      </c>
      <c r="G61" s="128">
        <f>'CashFlow Calc'!L118</f>
        <v>0</v>
      </c>
      <c r="H61" s="128">
        <f>'CashFlow Calc'!M118</f>
        <v>0</v>
      </c>
      <c r="I61" s="128">
        <f>'CashFlow Calc'!N118</f>
        <v>0</v>
      </c>
      <c r="J61" s="128">
        <f>'CashFlow Calc'!O118</f>
        <v>0</v>
      </c>
      <c r="K61" s="128">
        <f>'CashFlow Calc'!P118</f>
        <v>0</v>
      </c>
      <c r="L61" s="128">
        <f>'CashFlow Calc'!Q118</f>
        <v>0</v>
      </c>
      <c r="M61" s="128">
        <f>'CashFlow Calc'!R118</f>
        <v>0</v>
      </c>
      <c r="N61" s="128">
        <f>'CashFlow Calc'!S118</f>
        <v>0</v>
      </c>
      <c r="O61" s="128">
        <f>'CashFlow Calc'!T118</f>
        <v>0</v>
      </c>
      <c r="P61" s="128">
        <f>'CashFlow Calc'!U118</f>
        <v>0</v>
      </c>
      <c r="Q61" s="128">
        <f>'CashFlow Calc'!V118</f>
        <v>0</v>
      </c>
      <c r="R61" s="128">
        <f>'CashFlow Calc'!W118</f>
        <v>0</v>
      </c>
      <c r="S61" s="128">
        <f>'CashFlow Calc'!X118</f>
        <v>0</v>
      </c>
      <c r="T61" s="128">
        <f>'CashFlow Calc'!Y118</f>
        <v>0</v>
      </c>
      <c r="U61" s="128">
        <f>'CashFlow Calc'!Z118</f>
        <v>0</v>
      </c>
      <c r="V61" s="128">
        <f>'CashFlow Calc'!AA118</f>
        <v>0</v>
      </c>
      <c r="W61" s="128">
        <f>'CashFlow Calc'!AB118</f>
        <v>0</v>
      </c>
      <c r="X61" s="128">
        <f>'CashFlow Calc'!AC118</f>
        <v>0</v>
      </c>
      <c r="Y61" s="128">
        <f>'CashFlow Calc'!AD118</f>
        <v>0</v>
      </c>
      <c r="Z61" s="128">
        <f>'CashFlow Calc'!AE118</f>
        <v>0</v>
      </c>
      <c r="AA61" s="128">
        <f>'CashFlow Calc'!AF118</f>
        <v>0</v>
      </c>
      <c r="AB61" s="128">
        <f>'CashFlow Calc'!AG118</f>
        <v>0</v>
      </c>
      <c r="AC61" s="128">
        <f>'CashFlow Calc'!AH118</f>
        <v>0</v>
      </c>
      <c r="AD61" s="128">
        <f>'CashFlow Calc'!AI118</f>
        <v>0</v>
      </c>
      <c r="AE61" s="128">
        <f>'CashFlow Calc'!AJ118</f>
        <v>0</v>
      </c>
      <c r="AF61" s="128">
        <f>'CashFlow Calc'!AK118</f>
        <v>0</v>
      </c>
      <c r="AG61" s="128">
        <f>'CashFlow Calc'!AL118</f>
        <v>0</v>
      </c>
      <c r="AH61" s="128">
        <f>'CashFlow Calc'!AM118</f>
        <v>0</v>
      </c>
      <c r="AI61" s="128">
        <f>'CashFlow Calc'!AN118</f>
        <v>0</v>
      </c>
      <c r="AJ61" s="128">
        <f>'CashFlow Calc'!AO118</f>
        <v>0</v>
      </c>
      <c r="AK61" s="128">
        <f>'CashFlow Calc'!AP118</f>
        <v>0</v>
      </c>
      <c r="AL61" s="128">
        <f>'CashFlow Calc'!AQ118</f>
        <v>0</v>
      </c>
      <c r="AM61" s="128">
        <f>'CashFlow Calc'!AR118</f>
        <v>0</v>
      </c>
      <c r="AN61" s="128">
        <f>'CashFlow Calc'!AS118</f>
        <v>0</v>
      </c>
      <c r="AO61" s="128">
        <f>'CashFlow Calc'!AT118</f>
        <v>0</v>
      </c>
      <c r="AP61" s="128">
        <f>'CashFlow Calc'!AU118</f>
        <v>0</v>
      </c>
      <c r="AQ61" s="128">
        <f>'CashFlow Calc'!AV118</f>
        <v>0</v>
      </c>
      <c r="AR61" s="128">
        <f>'CashFlow Calc'!AW118</f>
        <v>0</v>
      </c>
      <c r="AS61" s="128">
        <f>'CashFlow Calc'!AX118</f>
        <v>0</v>
      </c>
      <c r="AT61" s="128">
        <f>'CashFlow Calc'!AY118</f>
        <v>0</v>
      </c>
      <c r="AU61" s="128">
        <f>'CashFlow Calc'!AZ118</f>
        <v>0</v>
      </c>
      <c r="AV61" s="128">
        <f>'CashFlow Calc'!BA118</f>
        <v>0</v>
      </c>
      <c r="AW61" s="128">
        <f>'CashFlow Calc'!BB118</f>
        <v>0</v>
      </c>
      <c r="AX61" s="128">
        <f>'CashFlow Calc'!BC118</f>
        <v>0</v>
      </c>
      <c r="AY61" s="128">
        <f>'CashFlow Calc'!BD118</f>
        <v>0</v>
      </c>
      <c r="AZ61" s="128">
        <f>'CashFlow Calc'!BE118</f>
        <v>0</v>
      </c>
      <c r="BA61" s="128">
        <f>'CashFlow Calc'!BF118</f>
        <v>0</v>
      </c>
      <c r="BB61" s="128">
        <f>'CashFlow Calc'!BG118</f>
        <v>0</v>
      </c>
      <c r="BC61" s="128">
        <f>'CashFlow Calc'!BH118</f>
        <v>0</v>
      </c>
      <c r="BD61" s="128">
        <f>'CashFlow Calc'!BI118</f>
        <v>0</v>
      </c>
      <c r="BE61" s="128">
        <f>'CashFlow Calc'!BJ118</f>
        <v>0</v>
      </c>
      <c r="BF61" s="128">
        <f>'CashFlow Calc'!BK118</f>
        <v>0</v>
      </c>
      <c r="BG61" s="128">
        <f>'CashFlow Calc'!BL118</f>
        <v>0</v>
      </c>
      <c r="BH61" s="128">
        <f>'CashFlow Calc'!BM118</f>
        <v>0</v>
      </c>
      <c r="BI61" s="128">
        <f>'CashFlow Calc'!BN118</f>
        <v>0</v>
      </c>
      <c r="BJ61" s="128">
        <f>'CashFlow Calc'!BO118</f>
        <v>0</v>
      </c>
      <c r="BK61" s="128">
        <f>'CashFlow Calc'!BP118</f>
        <v>0</v>
      </c>
      <c r="BL61" s="128">
        <f>'CashFlow Calc'!BQ118</f>
        <v>0</v>
      </c>
      <c r="BM61" s="128">
        <f>'CashFlow Calc'!BR118</f>
        <v>0</v>
      </c>
      <c r="BN61" s="128">
        <f t="shared" si="0"/>
        <v>0</v>
      </c>
    </row>
    <row r="62" spans="1:66" s="96" customFormat="1" ht="11.25">
      <c r="A62" s="177">
        <f>'CashFlow Calc'!A121</f>
        <v>24</v>
      </c>
      <c r="B62" s="165" t="str">
        <f>'CashFlow Calc'!B121</f>
        <v>Decorations</v>
      </c>
      <c r="C62" s="128">
        <f>'CashFlow Calc'!H123</f>
        <v>0</v>
      </c>
      <c r="D62" s="128">
        <f>'CashFlow Calc'!I123</f>
        <v>0</v>
      </c>
      <c r="E62" s="128">
        <f>'CashFlow Calc'!J123</f>
        <v>0</v>
      </c>
      <c r="F62" s="128">
        <f>'CashFlow Calc'!K123</f>
        <v>0</v>
      </c>
      <c r="G62" s="128">
        <f>'CashFlow Calc'!L123</f>
        <v>0</v>
      </c>
      <c r="H62" s="128">
        <f>'CashFlow Calc'!M123</f>
        <v>0</v>
      </c>
      <c r="I62" s="128">
        <f>'CashFlow Calc'!N123</f>
        <v>0</v>
      </c>
      <c r="J62" s="128">
        <f>'CashFlow Calc'!O123</f>
        <v>0</v>
      </c>
      <c r="K62" s="128">
        <f>'CashFlow Calc'!P123</f>
        <v>0</v>
      </c>
      <c r="L62" s="128">
        <f>'CashFlow Calc'!Q123</f>
        <v>0</v>
      </c>
      <c r="M62" s="128">
        <f>'CashFlow Calc'!R123</f>
        <v>0</v>
      </c>
      <c r="N62" s="128">
        <f>'CashFlow Calc'!S123</f>
        <v>0</v>
      </c>
      <c r="O62" s="128">
        <f>'CashFlow Calc'!T123</f>
        <v>0</v>
      </c>
      <c r="P62" s="128">
        <f>'CashFlow Calc'!U123</f>
        <v>0</v>
      </c>
      <c r="Q62" s="128">
        <f>'CashFlow Calc'!V123</f>
        <v>0</v>
      </c>
      <c r="R62" s="128">
        <f>'CashFlow Calc'!W123</f>
        <v>0</v>
      </c>
      <c r="S62" s="128">
        <f>'CashFlow Calc'!X123</f>
        <v>0</v>
      </c>
      <c r="T62" s="128">
        <f>'CashFlow Calc'!Y123</f>
        <v>0</v>
      </c>
      <c r="U62" s="128">
        <f>'CashFlow Calc'!Z123</f>
        <v>0</v>
      </c>
      <c r="V62" s="128">
        <f>'CashFlow Calc'!AA123</f>
        <v>0</v>
      </c>
      <c r="W62" s="128">
        <f>'CashFlow Calc'!AB123</f>
        <v>0</v>
      </c>
      <c r="X62" s="128">
        <f>'CashFlow Calc'!AC123</f>
        <v>0</v>
      </c>
      <c r="Y62" s="128">
        <f>'CashFlow Calc'!AD123</f>
        <v>0</v>
      </c>
      <c r="Z62" s="128">
        <f>'CashFlow Calc'!AE123</f>
        <v>0</v>
      </c>
      <c r="AA62" s="128">
        <f>'CashFlow Calc'!AF123</f>
        <v>0</v>
      </c>
      <c r="AB62" s="128">
        <f>'CashFlow Calc'!AG123</f>
        <v>0</v>
      </c>
      <c r="AC62" s="128">
        <f>'CashFlow Calc'!AH123</f>
        <v>0</v>
      </c>
      <c r="AD62" s="128">
        <f>'CashFlow Calc'!AI123</f>
        <v>0</v>
      </c>
      <c r="AE62" s="128">
        <f>'CashFlow Calc'!AJ123</f>
        <v>0</v>
      </c>
      <c r="AF62" s="128">
        <f>'CashFlow Calc'!AK123</f>
        <v>0</v>
      </c>
      <c r="AG62" s="128">
        <f>'CashFlow Calc'!AL123</f>
        <v>0</v>
      </c>
      <c r="AH62" s="128">
        <f>'CashFlow Calc'!AM123</f>
        <v>0</v>
      </c>
      <c r="AI62" s="128">
        <f>'CashFlow Calc'!AN123</f>
        <v>0</v>
      </c>
      <c r="AJ62" s="128">
        <f>'CashFlow Calc'!AO123</f>
        <v>0</v>
      </c>
      <c r="AK62" s="128">
        <f>'CashFlow Calc'!AP123</f>
        <v>0</v>
      </c>
      <c r="AL62" s="128">
        <f>'CashFlow Calc'!AQ123</f>
        <v>0</v>
      </c>
      <c r="AM62" s="128">
        <f>'CashFlow Calc'!AR123</f>
        <v>0</v>
      </c>
      <c r="AN62" s="128">
        <f>'CashFlow Calc'!AS123</f>
        <v>0</v>
      </c>
      <c r="AO62" s="128">
        <f>'CashFlow Calc'!AT123</f>
        <v>0</v>
      </c>
      <c r="AP62" s="128">
        <f>'CashFlow Calc'!AU123</f>
        <v>0</v>
      </c>
      <c r="AQ62" s="128">
        <f>'CashFlow Calc'!AV123</f>
        <v>0</v>
      </c>
      <c r="AR62" s="128">
        <f>'CashFlow Calc'!AW123</f>
        <v>0</v>
      </c>
      <c r="AS62" s="128">
        <f>'CashFlow Calc'!AX123</f>
        <v>0</v>
      </c>
      <c r="AT62" s="128">
        <f>'CashFlow Calc'!AY123</f>
        <v>0</v>
      </c>
      <c r="AU62" s="128">
        <f>'CashFlow Calc'!AZ123</f>
        <v>0</v>
      </c>
      <c r="AV62" s="128">
        <f>'CashFlow Calc'!BA123</f>
        <v>0</v>
      </c>
      <c r="AW62" s="128">
        <f>'CashFlow Calc'!BB123</f>
        <v>0</v>
      </c>
      <c r="AX62" s="128">
        <f>'CashFlow Calc'!BC123</f>
        <v>0</v>
      </c>
      <c r="AY62" s="128">
        <f>'CashFlow Calc'!BD123</f>
        <v>0</v>
      </c>
      <c r="AZ62" s="128">
        <f>'CashFlow Calc'!BE123</f>
        <v>0</v>
      </c>
      <c r="BA62" s="128">
        <f>'CashFlow Calc'!BF123</f>
        <v>0</v>
      </c>
      <c r="BB62" s="128">
        <f>'CashFlow Calc'!BG123</f>
        <v>0</v>
      </c>
      <c r="BC62" s="128">
        <f>'CashFlow Calc'!BH123</f>
        <v>0</v>
      </c>
      <c r="BD62" s="128">
        <f>'CashFlow Calc'!BI123</f>
        <v>0</v>
      </c>
      <c r="BE62" s="128">
        <f>'CashFlow Calc'!BJ123</f>
        <v>0</v>
      </c>
      <c r="BF62" s="128">
        <f>'CashFlow Calc'!BK123</f>
        <v>0</v>
      </c>
      <c r="BG62" s="128">
        <f>'CashFlow Calc'!BL123</f>
        <v>0</v>
      </c>
      <c r="BH62" s="128">
        <f>'CashFlow Calc'!BM123</f>
        <v>0</v>
      </c>
      <c r="BI62" s="128">
        <f>'CashFlow Calc'!BN123</f>
        <v>0</v>
      </c>
      <c r="BJ62" s="128">
        <f>'CashFlow Calc'!BO123</f>
        <v>0</v>
      </c>
      <c r="BK62" s="128">
        <f>'CashFlow Calc'!BP123</f>
        <v>0</v>
      </c>
      <c r="BL62" s="128">
        <f>'CashFlow Calc'!BQ123</f>
        <v>0</v>
      </c>
      <c r="BM62" s="128">
        <f>'CashFlow Calc'!BR123</f>
        <v>0</v>
      </c>
      <c r="BN62" s="128">
        <f t="shared" si="0"/>
        <v>0</v>
      </c>
    </row>
    <row r="63" spans="1:66" s="96" customFormat="1" ht="11.25">
      <c r="A63" s="177">
        <f>'CashFlow Calc'!A126</f>
        <v>25</v>
      </c>
      <c r="B63" s="165" t="str">
        <f>'CashFlow Calc'!B126</f>
        <v>Sculpture &amp; Artwork</v>
      </c>
      <c r="C63" s="128">
        <f>'CashFlow Calc'!H128</f>
        <v>0</v>
      </c>
      <c r="D63" s="128">
        <f>'CashFlow Calc'!I128</f>
        <v>0</v>
      </c>
      <c r="E63" s="128">
        <f>'CashFlow Calc'!J128</f>
        <v>0</v>
      </c>
      <c r="F63" s="128">
        <f>'CashFlow Calc'!K128</f>
        <v>0</v>
      </c>
      <c r="G63" s="128">
        <f>'CashFlow Calc'!L128</f>
        <v>0</v>
      </c>
      <c r="H63" s="128">
        <f>'CashFlow Calc'!M128</f>
        <v>0</v>
      </c>
      <c r="I63" s="128">
        <f>'CashFlow Calc'!N128</f>
        <v>0</v>
      </c>
      <c r="J63" s="128">
        <f>'CashFlow Calc'!O128</f>
        <v>0</v>
      </c>
      <c r="K63" s="128">
        <f>'CashFlow Calc'!P128</f>
        <v>0</v>
      </c>
      <c r="L63" s="128">
        <f>'CashFlow Calc'!Q128</f>
        <v>0</v>
      </c>
      <c r="M63" s="128">
        <f>'CashFlow Calc'!R128</f>
        <v>0</v>
      </c>
      <c r="N63" s="128">
        <f>'CashFlow Calc'!S128</f>
        <v>0</v>
      </c>
      <c r="O63" s="128">
        <f>'CashFlow Calc'!T128</f>
        <v>0</v>
      </c>
      <c r="P63" s="128">
        <f>'CashFlow Calc'!U128</f>
        <v>0</v>
      </c>
      <c r="Q63" s="128">
        <f>'CashFlow Calc'!V128</f>
        <v>0</v>
      </c>
      <c r="R63" s="128">
        <f>'CashFlow Calc'!W128</f>
        <v>0</v>
      </c>
      <c r="S63" s="128">
        <f>'CashFlow Calc'!X128</f>
        <v>0</v>
      </c>
      <c r="T63" s="128">
        <f>'CashFlow Calc'!Y128</f>
        <v>0</v>
      </c>
      <c r="U63" s="128">
        <f>'CashFlow Calc'!Z128</f>
        <v>0</v>
      </c>
      <c r="V63" s="128">
        <f>'CashFlow Calc'!AA128</f>
        <v>0</v>
      </c>
      <c r="W63" s="128">
        <f>'CashFlow Calc'!AB128</f>
        <v>0</v>
      </c>
      <c r="X63" s="128">
        <f>'CashFlow Calc'!AC128</f>
        <v>0</v>
      </c>
      <c r="Y63" s="128">
        <f>'CashFlow Calc'!AD128</f>
        <v>0</v>
      </c>
      <c r="Z63" s="128">
        <f>'CashFlow Calc'!AE128</f>
        <v>0</v>
      </c>
      <c r="AA63" s="128">
        <f>'CashFlow Calc'!AF128</f>
        <v>0</v>
      </c>
      <c r="AB63" s="128">
        <f>'CashFlow Calc'!AG128</f>
        <v>0</v>
      </c>
      <c r="AC63" s="128">
        <f>'CashFlow Calc'!AH128</f>
        <v>0</v>
      </c>
      <c r="AD63" s="128">
        <f>'CashFlow Calc'!AI128</f>
        <v>0</v>
      </c>
      <c r="AE63" s="128">
        <f>'CashFlow Calc'!AJ128</f>
        <v>0</v>
      </c>
      <c r="AF63" s="128">
        <f>'CashFlow Calc'!AK128</f>
        <v>0</v>
      </c>
      <c r="AG63" s="128">
        <f>'CashFlow Calc'!AL128</f>
        <v>0</v>
      </c>
      <c r="AH63" s="128">
        <f>'CashFlow Calc'!AM128</f>
        <v>0</v>
      </c>
      <c r="AI63" s="128">
        <f>'CashFlow Calc'!AN128</f>
        <v>0</v>
      </c>
      <c r="AJ63" s="128">
        <f>'CashFlow Calc'!AO128</f>
        <v>0</v>
      </c>
      <c r="AK63" s="128">
        <f>'CashFlow Calc'!AP128</f>
        <v>0</v>
      </c>
      <c r="AL63" s="128">
        <f>'CashFlow Calc'!AQ128</f>
        <v>0</v>
      </c>
      <c r="AM63" s="128">
        <f>'CashFlow Calc'!AR128</f>
        <v>0</v>
      </c>
      <c r="AN63" s="128">
        <f>'CashFlow Calc'!AS128</f>
        <v>0</v>
      </c>
      <c r="AO63" s="128">
        <f>'CashFlow Calc'!AT128</f>
        <v>0</v>
      </c>
      <c r="AP63" s="128">
        <f>'CashFlow Calc'!AU128</f>
        <v>0</v>
      </c>
      <c r="AQ63" s="128">
        <f>'CashFlow Calc'!AV128</f>
        <v>0</v>
      </c>
      <c r="AR63" s="128">
        <f>'CashFlow Calc'!AW128</f>
        <v>0</v>
      </c>
      <c r="AS63" s="128">
        <f>'CashFlow Calc'!AX128</f>
        <v>0</v>
      </c>
      <c r="AT63" s="128">
        <f>'CashFlow Calc'!AY128</f>
        <v>0</v>
      </c>
      <c r="AU63" s="128">
        <f>'CashFlow Calc'!AZ128</f>
        <v>0</v>
      </c>
      <c r="AV63" s="128">
        <f>'CashFlow Calc'!BA128</f>
        <v>0</v>
      </c>
      <c r="AW63" s="128">
        <f>'CashFlow Calc'!BB128</f>
        <v>0</v>
      </c>
      <c r="AX63" s="128">
        <f>'CashFlow Calc'!BC128</f>
        <v>0</v>
      </c>
      <c r="AY63" s="128">
        <f>'CashFlow Calc'!BD128</f>
        <v>0</v>
      </c>
      <c r="AZ63" s="128">
        <f>'CashFlow Calc'!BE128</f>
        <v>0</v>
      </c>
      <c r="BA63" s="128">
        <f>'CashFlow Calc'!BF128</f>
        <v>0</v>
      </c>
      <c r="BB63" s="128">
        <f>'CashFlow Calc'!BG128</f>
        <v>0</v>
      </c>
      <c r="BC63" s="128">
        <f>'CashFlow Calc'!BH128</f>
        <v>0</v>
      </c>
      <c r="BD63" s="128">
        <f>'CashFlow Calc'!BI128</f>
        <v>0</v>
      </c>
      <c r="BE63" s="128">
        <f>'CashFlow Calc'!BJ128</f>
        <v>0</v>
      </c>
      <c r="BF63" s="128">
        <f>'CashFlow Calc'!BK128</f>
        <v>0</v>
      </c>
      <c r="BG63" s="128">
        <f>'CashFlow Calc'!BL128</f>
        <v>0</v>
      </c>
      <c r="BH63" s="128">
        <f>'CashFlow Calc'!BM128</f>
        <v>0</v>
      </c>
      <c r="BI63" s="128">
        <f>'CashFlow Calc'!BN128</f>
        <v>0</v>
      </c>
      <c r="BJ63" s="128">
        <f>'CashFlow Calc'!BO128</f>
        <v>0</v>
      </c>
      <c r="BK63" s="128">
        <f>'CashFlow Calc'!BP128</f>
        <v>0</v>
      </c>
      <c r="BL63" s="128">
        <f>'CashFlow Calc'!BQ128</f>
        <v>0</v>
      </c>
      <c r="BM63" s="128">
        <f>'CashFlow Calc'!BR128</f>
        <v>0</v>
      </c>
      <c r="BN63" s="128">
        <f t="shared" si="0"/>
        <v>0</v>
      </c>
    </row>
    <row r="64" spans="1:66" s="96" customFormat="1" ht="11.25">
      <c r="A64" s="177">
        <f>'CashFlow Calc'!A131</f>
        <v>26</v>
      </c>
      <c r="B64" s="165" t="str">
        <f>'CashFlow Calc'!B131</f>
        <v>Signage</v>
      </c>
      <c r="C64" s="128">
        <f>'CashFlow Calc'!H133</f>
        <v>0</v>
      </c>
      <c r="D64" s="128">
        <f>'CashFlow Calc'!I133</f>
        <v>0</v>
      </c>
      <c r="E64" s="128">
        <f>'CashFlow Calc'!J133</f>
        <v>0</v>
      </c>
      <c r="F64" s="128">
        <f>'CashFlow Calc'!K133</f>
        <v>0</v>
      </c>
      <c r="G64" s="128">
        <f>'CashFlow Calc'!L133</f>
        <v>0</v>
      </c>
      <c r="H64" s="128">
        <f>'CashFlow Calc'!M133</f>
        <v>0</v>
      </c>
      <c r="I64" s="128">
        <f>'CashFlow Calc'!N133</f>
        <v>0</v>
      </c>
      <c r="J64" s="128">
        <f>'CashFlow Calc'!O133</f>
        <v>0</v>
      </c>
      <c r="K64" s="128">
        <f>'CashFlow Calc'!P133</f>
        <v>0</v>
      </c>
      <c r="L64" s="128">
        <f>'CashFlow Calc'!Q133</f>
        <v>0</v>
      </c>
      <c r="M64" s="128">
        <f>'CashFlow Calc'!R133</f>
        <v>0</v>
      </c>
      <c r="N64" s="128">
        <f>'CashFlow Calc'!S133</f>
        <v>0</v>
      </c>
      <c r="O64" s="128">
        <f>'CashFlow Calc'!T133</f>
        <v>0</v>
      </c>
      <c r="P64" s="128">
        <f>'CashFlow Calc'!U133</f>
        <v>0</v>
      </c>
      <c r="Q64" s="128">
        <f>'CashFlow Calc'!V133</f>
        <v>0</v>
      </c>
      <c r="R64" s="128">
        <f>'CashFlow Calc'!W133</f>
        <v>0</v>
      </c>
      <c r="S64" s="128">
        <f>'CashFlow Calc'!X133</f>
        <v>0</v>
      </c>
      <c r="T64" s="128">
        <f>'CashFlow Calc'!Y133</f>
        <v>0</v>
      </c>
      <c r="U64" s="128">
        <f>'CashFlow Calc'!Z133</f>
        <v>0</v>
      </c>
      <c r="V64" s="128">
        <f>'CashFlow Calc'!AA133</f>
        <v>0</v>
      </c>
      <c r="W64" s="128">
        <f>'CashFlow Calc'!AB133</f>
        <v>0</v>
      </c>
      <c r="X64" s="128">
        <f>'CashFlow Calc'!AC133</f>
        <v>0</v>
      </c>
      <c r="Y64" s="128">
        <f>'CashFlow Calc'!AD133</f>
        <v>0</v>
      </c>
      <c r="Z64" s="128">
        <f>'CashFlow Calc'!AE133</f>
        <v>0</v>
      </c>
      <c r="AA64" s="128">
        <f>'CashFlow Calc'!AF133</f>
        <v>0</v>
      </c>
      <c r="AB64" s="128">
        <f>'CashFlow Calc'!AG133</f>
        <v>0</v>
      </c>
      <c r="AC64" s="128">
        <f>'CashFlow Calc'!AH133</f>
        <v>0</v>
      </c>
      <c r="AD64" s="128">
        <f>'CashFlow Calc'!AI133</f>
        <v>0</v>
      </c>
      <c r="AE64" s="128">
        <f>'CashFlow Calc'!AJ133</f>
        <v>0</v>
      </c>
      <c r="AF64" s="128">
        <f>'CashFlow Calc'!AK133</f>
        <v>0</v>
      </c>
      <c r="AG64" s="128">
        <f>'CashFlow Calc'!AL133</f>
        <v>0</v>
      </c>
      <c r="AH64" s="128">
        <f>'CashFlow Calc'!AM133</f>
        <v>0</v>
      </c>
      <c r="AI64" s="128">
        <f>'CashFlow Calc'!AN133</f>
        <v>0</v>
      </c>
      <c r="AJ64" s="128">
        <f>'CashFlow Calc'!AO133</f>
        <v>0</v>
      </c>
      <c r="AK64" s="128">
        <f>'CashFlow Calc'!AP133</f>
        <v>0</v>
      </c>
      <c r="AL64" s="128">
        <f>'CashFlow Calc'!AQ133</f>
        <v>0</v>
      </c>
      <c r="AM64" s="128">
        <f>'CashFlow Calc'!AR133</f>
        <v>0</v>
      </c>
      <c r="AN64" s="128">
        <f>'CashFlow Calc'!AS133</f>
        <v>0</v>
      </c>
      <c r="AO64" s="128">
        <f>'CashFlow Calc'!AT133</f>
        <v>0</v>
      </c>
      <c r="AP64" s="128">
        <f>'CashFlow Calc'!AU133</f>
        <v>0</v>
      </c>
      <c r="AQ64" s="128">
        <f>'CashFlow Calc'!AV133</f>
        <v>0</v>
      </c>
      <c r="AR64" s="128">
        <f>'CashFlow Calc'!AW133</f>
        <v>0</v>
      </c>
      <c r="AS64" s="128">
        <f>'CashFlow Calc'!AX133</f>
        <v>0</v>
      </c>
      <c r="AT64" s="128">
        <f>'CashFlow Calc'!AY133</f>
        <v>0</v>
      </c>
      <c r="AU64" s="128">
        <f>'CashFlow Calc'!AZ133</f>
        <v>0</v>
      </c>
      <c r="AV64" s="128">
        <f>'CashFlow Calc'!BA133</f>
        <v>0</v>
      </c>
      <c r="AW64" s="128">
        <f>'CashFlow Calc'!BB133</f>
        <v>0</v>
      </c>
      <c r="AX64" s="128">
        <f>'CashFlow Calc'!BC133</f>
        <v>0</v>
      </c>
      <c r="AY64" s="128">
        <f>'CashFlow Calc'!BD133</f>
        <v>0</v>
      </c>
      <c r="AZ64" s="128">
        <f>'CashFlow Calc'!BE133</f>
        <v>0</v>
      </c>
      <c r="BA64" s="128">
        <f>'CashFlow Calc'!BF133</f>
        <v>0</v>
      </c>
      <c r="BB64" s="128">
        <f>'CashFlow Calc'!BG133</f>
        <v>0</v>
      </c>
      <c r="BC64" s="128">
        <f>'CashFlow Calc'!BH133</f>
        <v>0</v>
      </c>
      <c r="BD64" s="128">
        <f>'CashFlow Calc'!BI133</f>
        <v>0</v>
      </c>
      <c r="BE64" s="128">
        <f>'CashFlow Calc'!BJ133</f>
        <v>0</v>
      </c>
      <c r="BF64" s="128">
        <f>'CashFlow Calc'!BK133</f>
        <v>0</v>
      </c>
      <c r="BG64" s="128">
        <f>'CashFlow Calc'!BL133</f>
        <v>0</v>
      </c>
      <c r="BH64" s="128">
        <f>'CashFlow Calc'!BM133</f>
        <v>0</v>
      </c>
      <c r="BI64" s="128">
        <f>'CashFlow Calc'!BN133</f>
        <v>0</v>
      </c>
      <c r="BJ64" s="128">
        <f>'CashFlow Calc'!BO133</f>
        <v>0</v>
      </c>
      <c r="BK64" s="128">
        <f>'CashFlow Calc'!BP133</f>
        <v>0</v>
      </c>
      <c r="BL64" s="128">
        <f>'CashFlow Calc'!BQ133</f>
        <v>0</v>
      </c>
      <c r="BM64" s="128">
        <f>'CashFlow Calc'!BR133</f>
        <v>0</v>
      </c>
      <c r="BN64" s="128">
        <f t="shared" si="0"/>
        <v>0</v>
      </c>
    </row>
    <row r="65" spans="1:66" s="96" customFormat="1" ht="11.25">
      <c r="A65" s="177">
        <f>'CashFlow Calc'!A136</f>
        <v>27</v>
      </c>
      <c r="B65" s="165" t="str">
        <f>'CashFlow Calc'!B136</f>
        <v>Catering Equipment</v>
      </c>
      <c r="C65" s="128">
        <f>'CashFlow Calc'!H138</f>
        <v>0</v>
      </c>
      <c r="D65" s="128">
        <f>'CashFlow Calc'!I138</f>
        <v>0</v>
      </c>
      <c r="E65" s="128">
        <f>'CashFlow Calc'!J138</f>
        <v>0</v>
      </c>
      <c r="F65" s="128">
        <f>'CashFlow Calc'!K138</f>
        <v>0</v>
      </c>
      <c r="G65" s="128">
        <f>'CashFlow Calc'!L138</f>
        <v>0</v>
      </c>
      <c r="H65" s="128">
        <f>'CashFlow Calc'!M138</f>
        <v>0</v>
      </c>
      <c r="I65" s="128">
        <f>'CashFlow Calc'!N138</f>
        <v>0</v>
      </c>
      <c r="J65" s="128">
        <f>'CashFlow Calc'!O138</f>
        <v>0</v>
      </c>
      <c r="K65" s="128">
        <f>'CashFlow Calc'!P138</f>
        <v>0</v>
      </c>
      <c r="L65" s="128">
        <f>'CashFlow Calc'!Q138</f>
        <v>0</v>
      </c>
      <c r="M65" s="128">
        <f>'CashFlow Calc'!R138</f>
        <v>0</v>
      </c>
      <c r="N65" s="128">
        <f>'CashFlow Calc'!S138</f>
        <v>0</v>
      </c>
      <c r="O65" s="128">
        <f>'CashFlow Calc'!T138</f>
        <v>0</v>
      </c>
      <c r="P65" s="128">
        <f>'CashFlow Calc'!U138</f>
        <v>0</v>
      </c>
      <c r="Q65" s="128">
        <f>'CashFlow Calc'!V138</f>
        <v>0</v>
      </c>
      <c r="R65" s="128">
        <f>'CashFlow Calc'!W138</f>
        <v>0</v>
      </c>
      <c r="S65" s="128">
        <f>'CashFlow Calc'!X138</f>
        <v>0</v>
      </c>
      <c r="T65" s="128">
        <f>'CashFlow Calc'!Y138</f>
        <v>0</v>
      </c>
      <c r="U65" s="128">
        <f>'CashFlow Calc'!Z138</f>
        <v>0</v>
      </c>
      <c r="V65" s="128">
        <f>'CashFlow Calc'!AA138</f>
        <v>0</v>
      </c>
      <c r="W65" s="128">
        <f>'CashFlow Calc'!AB138</f>
        <v>0</v>
      </c>
      <c r="X65" s="128">
        <f>'CashFlow Calc'!AC138</f>
        <v>0</v>
      </c>
      <c r="Y65" s="128">
        <f>'CashFlow Calc'!AD138</f>
        <v>0</v>
      </c>
      <c r="Z65" s="128">
        <f>'CashFlow Calc'!AE138</f>
        <v>0</v>
      </c>
      <c r="AA65" s="128">
        <f>'CashFlow Calc'!AF138</f>
        <v>0</v>
      </c>
      <c r="AB65" s="128">
        <f>'CashFlow Calc'!AG138</f>
        <v>0</v>
      </c>
      <c r="AC65" s="128">
        <f>'CashFlow Calc'!AH138</f>
        <v>0</v>
      </c>
      <c r="AD65" s="128">
        <f>'CashFlow Calc'!AI138</f>
        <v>0</v>
      </c>
      <c r="AE65" s="128">
        <f>'CashFlow Calc'!AJ138</f>
        <v>0</v>
      </c>
      <c r="AF65" s="128">
        <f>'CashFlow Calc'!AK138</f>
        <v>0</v>
      </c>
      <c r="AG65" s="128">
        <f>'CashFlow Calc'!AL138</f>
        <v>0</v>
      </c>
      <c r="AH65" s="128">
        <f>'CashFlow Calc'!AM138</f>
        <v>0</v>
      </c>
      <c r="AI65" s="128">
        <f>'CashFlow Calc'!AN138</f>
        <v>0</v>
      </c>
      <c r="AJ65" s="128">
        <f>'CashFlow Calc'!AO138</f>
        <v>0</v>
      </c>
      <c r="AK65" s="128">
        <f>'CashFlow Calc'!AP138</f>
        <v>0</v>
      </c>
      <c r="AL65" s="128">
        <f>'CashFlow Calc'!AQ138</f>
        <v>0</v>
      </c>
      <c r="AM65" s="128">
        <f>'CashFlow Calc'!AR138</f>
        <v>0</v>
      </c>
      <c r="AN65" s="128">
        <f>'CashFlow Calc'!AS138</f>
        <v>0</v>
      </c>
      <c r="AO65" s="128">
        <f>'CashFlow Calc'!AT138</f>
        <v>0</v>
      </c>
      <c r="AP65" s="128">
        <f>'CashFlow Calc'!AU138</f>
        <v>0</v>
      </c>
      <c r="AQ65" s="128">
        <f>'CashFlow Calc'!AV138</f>
        <v>0</v>
      </c>
      <c r="AR65" s="128">
        <f>'CashFlow Calc'!AW138</f>
        <v>0</v>
      </c>
      <c r="AS65" s="128">
        <f>'CashFlow Calc'!AX138</f>
        <v>0</v>
      </c>
      <c r="AT65" s="128">
        <f>'CashFlow Calc'!AY138</f>
        <v>0</v>
      </c>
      <c r="AU65" s="128">
        <f>'CashFlow Calc'!AZ138</f>
        <v>0</v>
      </c>
      <c r="AV65" s="128">
        <f>'CashFlow Calc'!BA138</f>
        <v>0</v>
      </c>
      <c r="AW65" s="128">
        <f>'CashFlow Calc'!BB138</f>
        <v>0</v>
      </c>
      <c r="AX65" s="128">
        <f>'CashFlow Calc'!BC138</f>
        <v>0</v>
      </c>
      <c r="AY65" s="128">
        <f>'CashFlow Calc'!BD138</f>
        <v>0</v>
      </c>
      <c r="AZ65" s="128">
        <f>'CashFlow Calc'!BE138</f>
        <v>0</v>
      </c>
      <c r="BA65" s="128">
        <f>'CashFlow Calc'!BF138</f>
        <v>0</v>
      </c>
      <c r="BB65" s="128">
        <f>'CashFlow Calc'!BG138</f>
        <v>0</v>
      </c>
      <c r="BC65" s="128">
        <f>'CashFlow Calc'!BH138</f>
        <v>0</v>
      </c>
      <c r="BD65" s="128">
        <f>'CashFlow Calc'!BI138</f>
        <v>0</v>
      </c>
      <c r="BE65" s="128">
        <f>'CashFlow Calc'!BJ138</f>
        <v>0</v>
      </c>
      <c r="BF65" s="128">
        <f>'CashFlow Calc'!BK138</f>
        <v>0</v>
      </c>
      <c r="BG65" s="128">
        <f>'CashFlow Calc'!BL138</f>
        <v>0</v>
      </c>
      <c r="BH65" s="128">
        <f>'CashFlow Calc'!BM138</f>
        <v>0</v>
      </c>
      <c r="BI65" s="128">
        <f>'CashFlow Calc'!BN138</f>
        <v>0</v>
      </c>
      <c r="BJ65" s="128">
        <f>'CashFlow Calc'!BO138</f>
        <v>0</v>
      </c>
      <c r="BK65" s="128">
        <f>'CashFlow Calc'!BP138</f>
        <v>0</v>
      </c>
      <c r="BL65" s="128">
        <f>'CashFlow Calc'!BQ138</f>
        <v>0</v>
      </c>
      <c r="BM65" s="128">
        <f>'CashFlow Calc'!BR138</f>
        <v>0</v>
      </c>
      <c r="BN65" s="128">
        <f t="shared" si="0"/>
        <v>0</v>
      </c>
    </row>
    <row r="66" spans="1:66" s="96" customFormat="1" ht="11.25">
      <c r="A66" s="177">
        <f>'CashFlow Calc'!A141</f>
        <v>28</v>
      </c>
      <c r="B66" s="165" t="str">
        <f>'CashFlow Calc'!B141</f>
        <v>Blinds/curtains</v>
      </c>
      <c r="C66" s="128">
        <f>'CashFlow Calc'!H143</f>
        <v>0</v>
      </c>
      <c r="D66" s="128">
        <f>'CashFlow Calc'!I143</f>
        <v>0</v>
      </c>
      <c r="E66" s="128">
        <f>'CashFlow Calc'!J143</f>
        <v>0</v>
      </c>
      <c r="F66" s="128">
        <f>'CashFlow Calc'!K143</f>
        <v>0</v>
      </c>
      <c r="G66" s="128">
        <f>'CashFlow Calc'!L143</f>
        <v>0</v>
      </c>
      <c r="H66" s="128">
        <f>'CashFlow Calc'!M143</f>
        <v>0</v>
      </c>
      <c r="I66" s="128">
        <f>'CashFlow Calc'!N143</f>
        <v>0</v>
      </c>
      <c r="J66" s="128">
        <f>'CashFlow Calc'!O143</f>
        <v>0</v>
      </c>
      <c r="K66" s="128">
        <f>'CashFlow Calc'!P143</f>
        <v>0</v>
      </c>
      <c r="L66" s="128">
        <f>'CashFlow Calc'!Q143</f>
        <v>0</v>
      </c>
      <c r="M66" s="128">
        <f>'CashFlow Calc'!R143</f>
        <v>0</v>
      </c>
      <c r="N66" s="128">
        <f>'CashFlow Calc'!S143</f>
        <v>0</v>
      </c>
      <c r="O66" s="128">
        <f>'CashFlow Calc'!T143</f>
        <v>0</v>
      </c>
      <c r="P66" s="128">
        <f>'CashFlow Calc'!U143</f>
        <v>0</v>
      </c>
      <c r="Q66" s="128">
        <f>'CashFlow Calc'!V143</f>
        <v>0</v>
      </c>
      <c r="R66" s="128">
        <f>'CashFlow Calc'!W143</f>
        <v>0</v>
      </c>
      <c r="S66" s="128">
        <f>'CashFlow Calc'!X143</f>
        <v>0</v>
      </c>
      <c r="T66" s="128">
        <f>'CashFlow Calc'!Y143</f>
        <v>0</v>
      </c>
      <c r="U66" s="128">
        <f>'CashFlow Calc'!Z143</f>
        <v>0</v>
      </c>
      <c r="V66" s="128">
        <f>'CashFlow Calc'!AA143</f>
        <v>0</v>
      </c>
      <c r="W66" s="128">
        <f>'CashFlow Calc'!AB143</f>
        <v>0</v>
      </c>
      <c r="X66" s="128">
        <f>'CashFlow Calc'!AC143</f>
        <v>0</v>
      </c>
      <c r="Y66" s="128">
        <f>'CashFlow Calc'!AD143</f>
        <v>0</v>
      </c>
      <c r="Z66" s="128">
        <f>'CashFlow Calc'!AE143</f>
        <v>0</v>
      </c>
      <c r="AA66" s="128">
        <f>'CashFlow Calc'!AF143</f>
        <v>0</v>
      </c>
      <c r="AB66" s="128">
        <f>'CashFlow Calc'!AG143</f>
        <v>0</v>
      </c>
      <c r="AC66" s="128">
        <f>'CashFlow Calc'!AH143</f>
        <v>0</v>
      </c>
      <c r="AD66" s="128">
        <f>'CashFlow Calc'!AI143</f>
        <v>0</v>
      </c>
      <c r="AE66" s="128">
        <f>'CashFlow Calc'!AJ143</f>
        <v>0</v>
      </c>
      <c r="AF66" s="128">
        <f>'CashFlow Calc'!AK143</f>
        <v>0</v>
      </c>
      <c r="AG66" s="128">
        <f>'CashFlow Calc'!AL143</f>
        <v>0</v>
      </c>
      <c r="AH66" s="128">
        <f>'CashFlow Calc'!AM143</f>
        <v>0</v>
      </c>
      <c r="AI66" s="128">
        <f>'CashFlow Calc'!AN143</f>
        <v>0</v>
      </c>
      <c r="AJ66" s="128">
        <f>'CashFlow Calc'!AO143</f>
        <v>0</v>
      </c>
      <c r="AK66" s="128">
        <f>'CashFlow Calc'!AP143</f>
        <v>0</v>
      </c>
      <c r="AL66" s="128">
        <f>'CashFlow Calc'!AQ143</f>
        <v>0</v>
      </c>
      <c r="AM66" s="128">
        <f>'CashFlow Calc'!AR143</f>
        <v>0</v>
      </c>
      <c r="AN66" s="128">
        <f>'CashFlow Calc'!AS143</f>
        <v>0</v>
      </c>
      <c r="AO66" s="128">
        <f>'CashFlow Calc'!AT143</f>
        <v>0</v>
      </c>
      <c r="AP66" s="128">
        <f>'CashFlow Calc'!AU143</f>
        <v>0</v>
      </c>
      <c r="AQ66" s="128">
        <f>'CashFlow Calc'!AV143</f>
        <v>0</v>
      </c>
      <c r="AR66" s="128">
        <f>'CashFlow Calc'!AW143</f>
        <v>0</v>
      </c>
      <c r="AS66" s="128">
        <f>'CashFlow Calc'!AX143</f>
        <v>0</v>
      </c>
      <c r="AT66" s="128">
        <f>'CashFlow Calc'!AY143</f>
        <v>0</v>
      </c>
      <c r="AU66" s="128">
        <f>'CashFlow Calc'!AZ143</f>
        <v>0</v>
      </c>
      <c r="AV66" s="128">
        <f>'CashFlow Calc'!BA143</f>
        <v>0</v>
      </c>
      <c r="AW66" s="128">
        <f>'CashFlow Calc'!BB143</f>
        <v>0</v>
      </c>
      <c r="AX66" s="128">
        <f>'CashFlow Calc'!BC143</f>
        <v>0</v>
      </c>
      <c r="AY66" s="128">
        <f>'CashFlow Calc'!BD143</f>
        <v>0</v>
      </c>
      <c r="AZ66" s="128">
        <f>'CashFlow Calc'!BE143</f>
        <v>0</v>
      </c>
      <c r="BA66" s="128">
        <f>'CashFlow Calc'!BF143</f>
        <v>0</v>
      </c>
      <c r="BB66" s="128">
        <f>'CashFlow Calc'!BG143</f>
        <v>0</v>
      </c>
      <c r="BC66" s="128">
        <f>'CashFlow Calc'!BH143</f>
        <v>0</v>
      </c>
      <c r="BD66" s="128">
        <f>'CashFlow Calc'!BI143</f>
        <v>0</v>
      </c>
      <c r="BE66" s="128">
        <f>'CashFlow Calc'!BJ143</f>
        <v>0</v>
      </c>
      <c r="BF66" s="128">
        <f>'CashFlow Calc'!BK143</f>
        <v>0</v>
      </c>
      <c r="BG66" s="128">
        <f>'CashFlow Calc'!BL143</f>
        <v>0</v>
      </c>
      <c r="BH66" s="128">
        <f>'CashFlow Calc'!BM143</f>
        <v>0</v>
      </c>
      <c r="BI66" s="128">
        <f>'CashFlow Calc'!BN143</f>
        <v>0</v>
      </c>
      <c r="BJ66" s="128">
        <f>'CashFlow Calc'!BO143</f>
        <v>0</v>
      </c>
      <c r="BK66" s="128">
        <f>'CashFlow Calc'!BP143</f>
        <v>0</v>
      </c>
      <c r="BL66" s="128">
        <f>'CashFlow Calc'!BQ143</f>
        <v>0</v>
      </c>
      <c r="BM66" s="128">
        <f>'CashFlow Calc'!BR143</f>
        <v>0</v>
      </c>
      <c r="BN66" s="128">
        <f t="shared" si="0"/>
        <v>0</v>
      </c>
    </row>
    <row r="67" spans="1:66" s="96" customFormat="1" ht="11.25">
      <c r="A67" s="177">
        <f>'CashFlow Calc'!A146</f>
        <v>29</v>
      </c>
      <c r="B67" s="165" t="str">
        <f>'CashFlow Calc'!B146</f>
        <v>FM equipment</v>
      </c>
      <c r="C67" s="128">
        <f>'CashFlow Calc'!H148</f>
        <v>0</v>
      </c>
      <c r="D67" s="128">
        <f>'CashFlow Calc'!I148</f>
        <v>0</v>
      </c>
      <c r="E67" s="128">
        <f>'CashFlow Calc'!J148</f>
        <v>0</v>
      </c>
      <c r="F67" s="128">
        <f>'CashFlow Calc'!K148</f>
        <v>0</v>
      </c>
      <c r="G67" s="128">
        <f>'CashFlow Calc'!L148</f>
        <v>0</v>
      </c>
      <c r="H67" s="128">
        <f>'CashFlow Calc'!M148</f>
        <v>0</v>
      </c>
      <c r="I67" s="128">
        <f>'CashFlow Calc'!N148</f>
        <v>0</v>
      </c>
      <c r="J67" s="128">
        <f>'CashFlow Calc'!O148</f>
        <v>0</v>
      </c>
      <c r="K67" s="128">
        <f>'CashFlow Calc'!P148</f>
        <v>0</v>
      </c>
      <c r="L67" s="128">
        <f>'CashFlow Calc'!Q148</f>
        <v>0</v>
      </c>
      <c r="M67" s="128">
        <f>'CashFlow Calc'!R148</f>
        <v>0</v>
      </c>
      <c r="N67" s="128">
        <f>'CashFlow Calc'!S148</f>
        <v>0</v>
      </c>
      <c r="O67" s="128">
        <f>'CashFlow Calc'!T148</f>
        <v>0</v>
      </c>
      <c r="P67" s="128">
        <f>'CashFlow Calc'!U148</f>
        <v>0</v>
      </c>
      <c r="Q67" s="128">
        <f>'CashFlow Calc'!V148</f>
        <v>0</v>
      </c>
      <c r="R67" s="128">
        <f>'CashFlow Calc'!W148</f>
        <v>0</v>
      </c>
      <c r="S67" s="128">
        <f>'CashFlow Calc'!X148</f>
        <v>0</v>
      </c>
      <c r="T67" s="128">
        <f>'CashFlow Calc'!Y148</f>
        <v>0</v>
      </c>
      <c r="U67" s="128">
        <f>'CashFlow Calc'!Z148</f>
        <v>0</v>
      </c>
      <c r="V67" s="128">
        <f>'CashFlow Calc'!AA148</f>
        <v>0</v>
      </c>
      <c r="W67" s="128">
        <f>'CashFlow Calc'!AB148</f>
        <v>0</v>
      </c>
      <c r="X67" s="128">
        <f>'CashFlow Calc'!AC148</f>
        <v>0</v>
      </c>
      <c r="Y67" s="128">
        <f>'CashFlow Calc'!AD148</f>
        <v>0</v>
      </c>
      <c r="Z67" s="128">
        <f>'CashFlow Calc'!AE148</f>
        <v>0</v>
      </c>
      <c r="AA67" s="128">
        <f>'CashFlow Calc'!AF148</f>
        <v>0</v>
      </c>
      <c r="AB67" s="128">
        <f>'CashFlow Calc'!AG148</f>
        <v>0</v>
      </c>
      <c r="AC67" s="128">
        <f>'CashFlow Calc'!AH148</f>
        <v>0</v>
      </c>
      <c r="AD67" s="128">
        <f>'CashFlow Calc'!AI148</f>
        <v>0</v>
      </c>
      <c r="AE67" s="128">
        <f>'CashFlow Calc'!AJ148</f>
        <v>0</v>
      </c>
      <c r="AF67" s="128">
        <f>'CashFlow Calc'!AK148</f>
        <v>0</v>
      </c>
      <c r="AG67" s="128">
        <f>'CashFlow Calc'!AL148</f>
        <v>0</v>
      </c>
      <c r="AH67" s="128">
        <f>'CashFlow Calc'!AM148</f>
        <v>0</v>
      </c>
      <c r="AI67" s="128">
        <f>'CashFlow Calc'!AN148</f>
        <v>0</v>
      </c>
      <c r="AJ67" s="128">
        <f>'CashFlow Calc'!AO148</f>
        <v>0</v>
      </c>
      <c r="AK67" s="128">
        <f>'CashFlow Calc'!AP148</f>
        <v>0</v>
      </c>
      <c r="AL67" s="128">
        <f>'CashFlow Calc'!AQ148</f>
        <v>0</v>
      </c>
      <c r="AM67" s="128">
        <f>'CashFlow Calc'!AR148</f>
        <v>0</v>
      </c>
      <c r="AN67" s="128">
        <f>'CashFlow Calc'!AS148</f>
        <v>0</v>
      </c>
      <c r="AO67" s="128">
        <f>'CashFlow Calc'!AT148</f>
        <v>0</v>
      </c>
      <c r="AP67" s="128">
        <f>'CashFlow Calc'!AU148</f>
        <v>0</v>
      </c>
      <c r="AQ67" s="128">
        <f>'CashFlow Calc'!AV148</f>
        <v>0</v>
      </c>
      <c r="AR67" s="128">
        <f>'CashFlow Calc'!AW148</f>
        <v>0</v>
      </c>
      <c r="AS67" s="128">
        <f>'CashFlow Calc'!AX148</f>
        <v>0</v>
      </c>
      <c r="AT67" s="128">
        <f>'CashFlow Calc'!AY148</f>
        <v>0</v>
      </c>
      <c r="AU67" s="128">
        <f>'CashFlow Calc'!AZ148</f>
        <v>0</v>
      </c>
      <c r="AV67" s="128">
        <f>'CashFlow Calc'!BA148</f>
        <v>0</v>
      </c>
      <c r="AW67" s="128">
        <f>'CashFlow Calc'!BB148</f>
        <v>0</v>
      </c>
      <c r="AX67" s="128">
        <f>'CashFlow Calc'!BC148</f>
        <v>0</v>
      </c>
      <c r="AY67" s="128">
        <f>'CashFlow Calc'!BD148</f>
        <v>0</v>
      </c>
      <c r="AZ67" s="128">
        <f>'CashFlow Calc'!BE148</f>
        <v>0</v>
      </c>
      <c r="BA67" s="128">
        <f>'CashFlow Calc'!BF148</f>
        <v>0</v>
      </c>
      <c r="BB67" s="128">
        <f>'CashFlow Calc'!BG148</f>
        <v>0</v>
      </c>
      <c r="BC67" s="128">
        <f>'CashFlow Calc'!BH148</f>
        <v>0</v>
      </c>
      <c r="BD67" s="128">
        <f>'CashFlow Calc'!BI148</f>
        <v>0</v>
      </c>
      <c r="BE67" s="128">
        <f>'CashFlow Calc'!BJ148</f>
        <v>0</v>
      </c>
      <c r="BF67" s="128">
        <f>'CashFlow Calc'!BK148</f>
        <v>0</v>
      </c>
      <c r="BG67" s="128">
        <f>'CashFlow Calc'!BL148</f>
        <v>0</v>
      </c>
      <c r="BH67" s="128">
        <f>'CashFlow Calc'!BM148</f>
        <v>0</v>
      </c>
      <c r="BI67" s="128">
        <f>'CashFlow Calc'!BN148</f>
        <v>0</v>
      </c>
      <c r="BJ67" s="128">
        <f>'CashFlow Calc'!BO148</f>
        <v>0</v>
      </c>
      <c r="BK67" s="128">
        <f>'CashFlow Calc'!BP148</f>
        <v>0</v>
      </c>
      <c r="BL67" s="128">
        <f>'CashFlow Calc'!BQ148</f>
        <v>0</v>
      </c>
      <c r="BM67" s="128">
        <f>'CashFlow Calc'!BR148</f>
        <v>0</v>
      </c>
      <c r="BN67" s="128">
        <f t="shared" si="0"/>
        <v>0</v>
      </c>
    </row>
    <row r="68" spans="1:66" s="96" customFormat="1" ht="11.25">
      <c r="A68" s="177">
        <f>'CashFlow Calc'!A151</f>
        <v>30</v>
      </c>
      <c r="B68" s="165" t="str">
        <f>'CashFlow Calc'!B151</f>
        <v>Workstations (incl. task chairs)</v>
      </c>
      <c r="C68" s="128">
        <f>'CashFlow Calc'!H153</f>
        <v>0</v>
      </c>
      <c r="D68" s="128">
        <f>'CashFlow Calc'!I153</f>
        <v>0</v>
      </c>
      <c r="E68" s="128">
        <f>'CashFlow Calc'!J153</f>
        <v>0</v>
      </c>
      <c r="F68" s="128">
        <f>'CashFlow Calc'!K153</f>
        <v>0</v>
      </c>
      <c r="G68" s="128">
        <f>'CashFlow Calc'!L153</f>
        <v>0</v>
      </c>
      <c r="H68" s="128">
        <f>'CashFlow Calc'!M153</f>
        <v>0</v>
      </c>
      <c r="I68" s="128">
        <f>'CashFlow Calc'!N153</f>
        <v>0</v>
      </c>
      <c r="J68" s="128">
        <f>'CashFlow Calc'!O153</f>
        <v>0</v>
      </c>
      <c r="K68" s="128">
        <f>'CashFlow Calc'!P153</f>
        <v>0</v>
      </c>
      <c r="L68" s="128">
        <f>'CashFlow Calc'!Q153</f>
        <v>0</v>
      </c>
      <c r="M68" s="128">
        <f>'CashFlow Calc'!R153</f>
        <v>0</v>
      </c>
      <c r="N68" s="128">
        <f>'CashFlow Calc'!S153</f>
        <v>0</v>
      </c>
      <c r="O68" s="128">
        <f>'CashFlow Calc'!T153</f>
        <v>0</v>
      </c>
      <c r="P68" s="128">
        <f>'CashFlow Calc'!U153</f>
        <v>0</v>
      </c>
      <c r="Q68" s="128">
        <f>'CashFlow Calc'!V153</f>
        <v>0</v>
      </c>
      <c r="R68" s="128">
        <f>'CashFlow Calc'!W153</f>
        <v>0</v>
      </c>
      <c r="S68" s="128">
        <f>'CashFlow Calc'!X153</f>
        <v>0</v>
      </c>
      <c r="T68" s="128">
        <f>'CashFlow Calc'!Y153</f>
        <v>0</v>
      </c>
      <c r="U68" s="128">
        <f>'CashFlow Calc'!Z153</f>
        <v>0</v>
      </c>
      <c r="V68" s="128">
        <f>'CashFlow Calc'!AA153</f>
        <v>0</v>
      </c>
      <c r="W68" s="128">
        <f>'CashFlow Calc'!AB153</f>
        <v>0</v>
      </c>
      <c r="X68" s="128">
        <f>'CashFlow Calc'!AC153</f>
        <v>0</v>
      </c>
      <c r="Y68" s="128">
        <f>'CashFlow Calc'!AD153</f>
        <v>0</v>
      </c>
      <c r="Z68" s="128">
        <f>'CashFlow Calc'!AE153</f>
        <v>0</v>
      </c>
      <c r="AA68" s="128">
        <f>'CashFlow Calc'!AF153</f>
        <v>0</v>
      </c>
      <c r="AB68" s="128">
        <f>'CashFlow Calc'!AG153</f>
        <v>0</v>
      </c>
      <c r="AC68" s="128">
        <f>'CashFlow Calc'!AH153</f>
        <v>0</v>
      </c>
      <c r="AD68" s="128">
        <f>'CashFlow Calc'!AI153</f>
        <v>0</v>
      </c>
      <c r="AE68" s="128">
        <f>'CashFlow Calc'!AJ153</f>
        <v>0</v>
      </c>
      <c r="AF68" s="128">
        <f>'CashFlow Calc'!AK153</f>
        <v>0</v>
      </c>
      <c r="AG68" s="128">
        <f>'CashFlow Calc'!AL153</f>
        <v>0</v>
      </c>
      <c r="AH68" s="128">
        <f>'CashFlow Calc'!AM153</f>
        <v>0</v>
      </c>
      <c r="AI68" s="128">
        <f>'CashFlow Calc'!AN153</f>
        <v>0</v>
      </c>
      <c r="AJ68" s="128">
        <f>'CashFlow Calc'!AO153</f>
        <v>0</v>
      </c>
      <c r="AK68" s="128">
        <f>'CashFlow Calc'!AP153</f>
        <v>0</v>
      </c>
      <c r="AL68" s="128">
        <f>'CashFlow Calc'!AQ153</f>
        <v>0</v>
      </c>
      <c r="AM68" s="128">
        <f>'CashFlow Calc'!AR153</f>
        <v>0</v>
      </c>
      <c r="AN68" s="128">
        <f>'CashFlow Calc'!AS153</f>
        <v>0</v>
      </c>
      <c r="AO68" s="128">
        <f>'CashFlow Calc'!AT153</f>
        <v>0</v>
      </c>
      <c r="AP68" s="128">
        <f>'CashFlow Calc'!AU153</f>
        <v>0</v>
      </c>
      <c r="AQ68" s="128">
        <f>'CashFlow Calc'!AV153</f>
        <v>0</v>
      </c>
      <c r="AR68" s="128">
        <f>'CashFlow Calc'!AW153</f>
        <v>0</v>
      </c>
      <c r="AS68" s="128">
        <f>'CashFlow Calc'!AX153</f>
        <v>0</v>
      </c>
      <c r="AT68" s="128">
        <f>'CashFlow Calc'!AY153</f>
        <v>0</v>
      </c>
      <c r="AU68" s="128">
        <f>'CashFlow Calc'!AZ153</f>
        <v>0</v>
      </c>
      <c r="AV68" s="128">
        <f>'CashFlow Calc'!BA153</f>
        <v>0</v>
      </c>
      <c r="AW68" s="128">
        <f>'CashFlow Calc'!BB153</f>
        <v>0</v>
      </c>
      <c r="AX68" s="128">
        <f>'CashFlow Calc'!BC153</f>
        <v>0</v>
      </c>
      <c r="AY68" s="128">
        <f>'CashFlow Calc'!BD153</f>
        <v>0</v>
      </c>
      <c r="AZ68" s="128">
        <f>'CashFlow Calc'!BE153</f>
        <v>0</v>
      </c>
      <c r="BA68" s="128">
        <f>'CashFlow Calc'!BF153</f>
        <v>0</v>
      </c>
      <c r="BB68" s="128">
        <f>'CashFlow Calc'!BG153</f>
        <v>0</v>
      </c>
      <c r="BC68" s="128">
        <f>'CashFlow Calc'!BH153</f>
        <v>0</v>
      </c>
      <c r="BD68" s="128">
        <f>'CashFlow Calc'!BI153</f>
        <v>0</v>
      </c>
      <c r="BE68" s="128">
        <f>'CashFlow Calc'!BJ153</f>
        <v>0</v>
      </c>
      <c r="BF68" s="128">
        <f>'CashFlow Calc'!BK153</f>
        <v>0</v>
      </c>
      <c r="BG68" s="128">
        <f>'CashFlow Calc'!BL153</f>
        <v>0</v>
      </c>
      <c r="BH68" s="128">
        <f>'CashFlow Calc'!BM153</f>
        <v>0</v>
      </c>
      <c r="BI68" s="128">
        <f>'CashFlow Calc'!BN153</f>
        <v>0</v>
      </c>
      <c r="BJ68" s="128">
        <f>'CashFlow Calc'!BO153</f>
        <v>0</v>
      </c>
      <c r="BK68" s="128">
        <f>'CashFlow Calc'!BP153</f>
        <v>0</v>
      </c>
      <c r="BL68" s="128">
        <f>'CashFlow Calc'!BQ153</f>
        <v>0</v>
      </c>
      <c r="BM68" s="128">
        <f>'CashFlow Calc'!BR153</f>
        <v>0</v>
      </c>
      <c r="BN68" s="128">
        <f t="shared" si="0"/>
        <v>0</v>
      </c>
    </row>
    <row r="69" spans="1:66" s="96" customFormat="1" ht="11.25">
      <c r="A69" s="177">
        <f>'CashFlow Calc'!A156</f>
        <v>31</v>
      </c>
      <c r="B69" s="165" t="str">
        <f>'CashFlow Calc'!B156</f>
        <v>Restaurant furniture</v>
      </c>
      <c r="C69" s="128">
        <f>'CashFlow Calc'!H158</f>
        <v>0</v>
      </c>
      <c r="D69" s="128">
        <f>'CashFlow Calc'!I158</f>
        <v>0</v>
      </c>
      <c r="E69" s="128">
        <f>'CashFlow Calc'!J158</f>
        <v>0</v>
      </c>
      <c r="F69" s="128">
        <f>'CashFlow Calc'!K158</f>
        <v>0</v>
      </c>
      <c r="G69" s="128">
        <f>'CashFlow Calc'!L158</f>
        <v>0</v>
      </c>
      <c r="H69" s="128">
        <f>'CashFlow Calc'!M158</f>
        <v>0</v>
      </c>
      <c r="I69" s="128">
        <f>'CashFlow Calc'!N158</f>
        <v>0</v>
      </c>
      <c r="J69" s="128">
        <f>'CashFlow Calc'!O158</f>
        <v>0</v>
      </c>
      <c r="K69" s="128">
        <f>'CashFlow Calc'!P158</f>
        <v>0</v>
      </c>
      <c r="L69" s="128">
        <f>'CashFlow Calc'!Q158</f>
        <v>0</v>
      </c>
      <c r="M69" s="128">
        <f>'CashFlow Calc'!R158</f>
        <v>0</v>
      </c>
      <c r="N69" s="128">
        <f>'CashFlow Calc'!S158</f>
        <v>0</v>
      </c>
      <c r="O69" s="128">
        <f>'CashFlow Calc'!T158</f>
        <v>0</v>
      </c>
      <c r="P69" s="128">
        <f>'CashFlow Calc'!U158</f>
        <v>0</v>
      </c>
      <c r="Q69" s="128">
        <f>'CashFlow Calc'!V158</f>
        <v>0</v>
      </c>
      <c r="R69" s="128">
        <f>'CashFlow Calc'!W158</f>
        <v>0</v>
      </c>
      <c r="S69" s="128">
        <f>'CashFlow Calc'!X158</f>
        <v>0</v>
      </c>
      <c r="T69" s="128">
        <f>'CashFlow Calc'!Y158</f>
        <v>0</v>
      </c>
      <c r="U69" s="128">
        <f>'CashFlow Calc'!Z158</f>
        <v>0</v>
      </c>
      <c r="V69" s="128">
        <f>'CashFlow Calc'!AA158</f>
        <v>0</v>
      </c>
      <c r="W69" s="128">
        <f>'CashFlow Calc'!AB158</f>
        <v>0</v>
      </c>
      <c r="X69" s="128">
        <f>'CashFlow Calc'!AC158</f>
        <v>0</v>
      </c>
      <c r="Y69" s="128">
        <f>'CashFlow Calc'!AD158</f>
        <v>0</v>
      </c>
      <c r="Z69" s="128">
        <f>'CashFlow Calc'!AE158</f>
        <v>0</v>
      </c>
      <c r="AA69" s="128">
        <f>'CashFlow Calc'!AF158</f>
        <v>0</v>
      </c>
      <c r="AB69" s="128">
        <f>'CashFlow Calc'!AG158</f>
        <v>0</v>
      </c>
      <c r="AC69" s="128">
        <f>'CashFlow Calc'!AH158</f>
        <v>0</v>
      </c>
      <c r="AD69" s="128">
        <f>'CashFlow Calc'!AI158</f>
        <v>0</v>
      </c>
      <c r="AE69" s="128">
        <f>'CashFlow Calc'!AJ158</f>
        <v>0</v>
      </c>
      <c r="AF69" s="128">
        <f>'CashFlow Calc'!AK158</f>
        <v>0</v>
      </c>
      <c r="AG69" s="128">
        <f>'CashFlow Calc'!AL158</f>
        <v>0</v>
      </c>
      <c r="AH69" s="128">
        <f>'CashFlow Calc'!AM158</f>
        <v>0</v>
      </c>
      <c r="AI69" s="128">
        <f>'CashFlow Calc'!AN158</f>
        <v>0</v>
      </c>
      <c r="AJ69" s="128">
        <f>'CashFlow Calc'!AO158</f>
        <v>0</v>
      </c>
      <c r="AK69" s="128">
        <f>'CashFlow Calc'!AP158</f>
        <v>0</v>
      </c>
      <c r="AL69" s="128">
        <f>'CashFlow Calc'!AQ158</f>
        <v>0</v>
      </c>
      <c r="AM69" s="128">
        <f>'CashFlow Calc'!AR158</f>
        <v>0</v>
      </c>
      <c r="AN69" s="128">
        <f>'CashFlow Calc'!AS158</f>
        <v>0</v>
      </c>
      <c r="AO69" s="128">
        <f>'CashFlow Calc'!AT158</f>
        <v>0</v>
      </c>
      <c r="AP69" s="128">
        <f>'CashFlow Calc'!AU158</f>
        <v>0</v>
      </c>
      <c r="AQ69" s="128">
        <f>'CashFlow Calc'!AV158</f>
        <v>0</v>
      </c>
      <c r="AR69" s="128">
        <f>'CashFlow Calc'!AW158</f>
        <v>0</v>
      </c>
      <c r="AS69" s="128">
        <f>'CashFlow Calc'!AX158</f>
        <v>0</v>
      </c>
      <c r="AT69" s="128">
        <f>'CashFlow Calc'!AY158</f>
        <v>0</v>
      </c>
      <c r="AU69" s="128">
        <f>'CashFlow Calc'!AZ158</f>
        <v>0</v>
      </c>
      <c r="AV69" s="128">
        <f>'CashFlow Calc'!BA158</f>
        <v>0</v>
      </c>
      <c r="AW69" s="128">
        <f>'CashFlow Calc'!BB158</f>
        <v>0</v>
      </c>
      <c r="AX69" s="128">
        <f>'CashFlow Calc'!BC158</f>
        <v>0</v>
      </c>
      <c r="AY69" s="128">
        <f>'CashFlow Calc'!BD158</f>
        <v>0</v>
      </c>
      <c r="AZ69" s="128">
        <f>'CashFlow Calc'!BE158</f>
        <v>0</v>
      </c>
      <c r="BA69" s="128">
        <f>'CashFlow Calc'!BF158</f>
        <v>0</v>
      </c>
      <c r="BB69" s="128">
        <f>'CashFlow Calc'!BG158</f>
        <v>0</v>
      </c>
      <c r="BC69" s="128">
        <f>'CashFlow Calc'!BH158</f>
        <v>0</v>
      </c>
      <c r="BD69" s="128">
        <f>'CashFlow Calc'!BI158</f>
        <v>0</v>
      </c>
      <c r="BE69" s="128">
        <f>'CashFlow Calc'!BJ158</f>
        <v>0</v>
      </c>
      <c r="BF69" s="128">
        <f>'CashFlow Calc'!BK158</f>
        <v>0</v>
      </c>
      <c r="BG69" s="128">
        <f>'CashFlow Calc'!BL158</f>
        <v>0</v>
      </c>
      <c r="BH69" s="128">
        <f>'CashFlow Calc'!BM158</f>
        <v>0</v>
      </c>
      <c r="BI69" s="128">
        <f>'CashFlow Calc'!BN158</f>
        <v>0</v>
      </c>
      <c r="BJ69" s="128">
        <f>'CashFlow Calc'!BO158</f>
        <v>0</v>
      </c>
      <c r="BK69" s="128">
        <f>'CashFlow Calc'!BP158</f>
        <v>0</v>
      </c>
      <c r="BL69" s="128">
        <f>'CashFlow Calc'!BQ158</f>
        <v>0</v>
      </c>
      <c r="BM69" s="128">
        <f>'CashFlow Calc'!BR158</f>
        <v>0</v>
      </c>
      <c r="BN69" s="128">
        <f t="shared" si="0"/>
        <v>0</v>
      </c>
    </row>
    <row r="70" spans="1:66" s="96" customFormat="1" ht="11.25">
      <c r="A70" s="177">
        <f>'CashFlow Calc'!A161</f>
        <v>32</v>
      </c>
      <c r="B70" s="165" t="str">
        <f>'CashFlow Calc'!B161</f>
        <v>Loose/executive furniture</v>
      </c>
      <c r="C70" s="128">
        <f>'CashFlow Calc'!H163</f>
        <v>0</v>
      </c>
      <c r="D70" s="128">
        <f>'CashFlow Calc'!I163</f>
        <v>0</v>
      </c>
      <c r="E70" s="128">
        <f>'CashFlow Calc'!J163</f>
        <v>0</v>
      </c>
      <c r="F70" s="128">
        <f>'CashFlow Calc'!K163</f>
        <v>0</v>
      </c>
      <c r="G70" s="128">
        <f>'CashFlow Calc'!L163</f>
        <v>0</v>
      </c>
      <c r="H70" s="128">
        <f>'CashFlow Calc'!M163</f>
        <v>0</v>
      </c>
      <c r="I70" s="128">
        <f>'CashFlow Calc'!N163</f>
        <v>0</v>
      </c>
      <c r="J70" s="128">
        <f>'CashFlow Calc'!O163</f>
        <v>0</v>
      </c>
      <c r="K70" s="128">
        <f>'CashFlow Calc'!P163</f>
        <v>0</v>
      </c>
      <c r="L70" s="128">
        <f>'CashFlow Calc'!Q163</f>
        <v>0</v>
      </c>
      <c r="M70" s="128">
        <f>'CashFlow Calc'!R163</f>
        <v>0</v>
      </c>
      <c r="N70" s="128">
        <f>'CashFlow Calc'!S163</f>
        <v>0</v>
      </c>
      <c r="O70" s="128">
        <f>'CashFlow Calc'!T163</f>
        <v>0</v>
      </c>
      <c r="P70" s="128">
        <f>'CashFlow Calc'!U163</f>
        <v>0</v>
      </c>
      <c r="Q70" s="128">
        <f>'CashFlow Calc'!V163</f>
        <v>0</v>
      </c>
      <c r="R70" s="128">
        <f>'CashFlow Calc'!W163</f>
        <v>0</v>
      </c>
      <c r="S70" s="128">
        <f>'CashFlow Calc'!X163</f>
        <v>0</v>
      </c>
      <c r="T70" s="128">
        <f>'CashFlow Calc'!Y163</f>
        <v>0</v>
      </c>
      <c r="U70" s="128">
        <f>'CashFlow Calc'!Z163</f>
        <v>0</v>
      </c>
      <c r="V70" s="128">
        <f>'CashFlow Calc'!AA163</f>
        <v>0</v>
      </c>
      <c r="W70" s="128">
        <f>'CashFlow Calc'!AB163</f>
        <v>0</v>
      </c>
      <c r="X70" s="128">
        <f>'CashFlow Calc'!AC163</f>
        <v>0</v>
      </c>
      <c r="Y70" s="128">
        <f>'CashFlow Calc'!AD163</f>
        <v>0</v>
      </c>
      <c r="Z70" s="128">
        <f>'CashFlow Calc'!AE163</f>
        <v>0</v>
      </c>
      <c r="AA70" s="128">
        <f>'CashFlow Calc'!AF163</f>
        <v>0</v>
      </c>
      <c r="AB70" s="128">
        <f>'CashFlow Calc'!AG163</f>
        <v>0</v>
      </c>
      <c r="AC70" s="128">
        <f>'CashFlow Calc'!AH163</f>
        <v>0</v>
      </c>
      <c r="AD70" s="128">
        <f>'CashFlow Calc'!AI163</f>
        <v>0</v>
      </c>
      <c r="AE70" s="128">
        <f>'CashFlow Calc'!AJ163</f>
        <v>0</v>
      </c>
      <c r="AF70" s="128">
        <f>'CashFlow Calc'!AK163</f>
        <v>0</v>
      </c>
      <c r="AG70" s="128">
        <f>'CashFlow Calc'!AL163</f>
        <v>0</v>
      </c>
      <c r="AH70" s="128">
        <f>'CashFlow Calc'!AM163</f>
        <v>0</v>
      </c>
      <c r="AI70" s="128">
        <f>'CashFlow Calc'!AN163</f>
        <v>0</v>
      </c>
      <c r="AJ70" s="128">
        <f>'CashFlow Calc'!AO163</f>
        <v>0</v>
      </c>
      <c r="AK70" s="128">
        <f>'CashFlow Calc'!AP163</f>
        <v>0</v>
      </c>
      <c r="AL70" s="128">
        <f>'CashFlow Calc'!AQ163</f>
        <v>0</v>
      </c>
      <c r="AM70" s="128">
        <f>'CashFlow Calc'!AR163</f>
        <v>0</v>
      </c>
      <c r="AN70" s="128">
        <f>'CashFlow Calc'!AS163</f>
        <v>0</v>
      </c>
      <c r="AO70" s="128">
        <f>'CashFlow Calc'!AT163</f>
        <v>0</v>
      </c>
      <c r="AP70" s="128">
        <f>'CashFlow Calc'!AU163</f>
        <v>0</v>
      </c>
      <c r="AQ70" s="128">
        <f>'CashFlow Calc'!AV163</f>
        <v>0</v>
      </c>
      <c r="AR70" s="128">
        <f>'CashFlow Calc'!AW163</f>
        <v>0</v>
      </c>
      <c r="AS70" s="128">
        <f>'CashFlow Calc'!AX163</f>
        <v>0</v>
      </c>
      <c r="AT70" s="128">
        <f>'CashFlow Calc'!AY163</f>
        <v>0</v>
      </c>
      <c r="AU70" s="128">
        <f>'CashFlow Calc'!AZ163</f>
        <v>0</v>
      </c>
      <c r="AV70" s="128">
        <f>'CashFlow Calc'!BA163</f>
        <v>0</v>
      </c>
      <c r="AW70" s="128">
        <f>'CashFlow Calc'!BB163</f>
        <v>0</v>
      </c>
      <c r="AX70" s="128">
        <f>'CashFlow Calc'!BC163</f>
        <v>0</v>
      </c>
      <c r="AY70" s="128">
        <f>'CashFlow Calc'!BD163</f>
        <v>0</v>
      </c>
      <c r="AZ70" s="128">
        <f>'CashFlow Calc'!BE163</f>
        <v>0</v>
      </c>
      <c r="BA70" s="128">
        <f>'CashFlow Calc'!BF163</f>
        <v>0</v>
      </c>
      <c r="BB70" s="128">
        <f>'CashFlow Calc'!BG163</f>
        <v>0</v>
      </c>
      <c r="BC70" s="128">
        <f>'CashFlow Calc'!BH163</f>
        <v>0</v>
      </c>
      <c r="BD70" s="128">
        <f>'CashFlow Calc'!BI163</f>
        <v>0</v>
      </c>
      <c r="BE70" s="128">
        <f>'CashFlow Calc'!BJ163</f>
        <v>0</v>
      </c>
      <c r="BF70" s="128">
        <f>'CashFlow Calc'!BK163</f>
        <v>0</v>
      </c>
      <c r="BG70" s="128">
        <f>'CashFlow Calc'!BL163</f>
        <v>0</v>
      </c>
      <c r="BH70" s="128">
        <f>'CashFlow Calc'!BM163</f>
        <v>0</v>
      </c>
      <c r="BI70" s="128">
        <f>'CashFlow Calc'!BN163</f>
        <v>0</v>
      </c>
      <c r="BJ70" s="128">
        <f>'CashFlow Calc'!BO163</f>
        <v>0</v>
      </c>
      <c r="BK70" s="128">
        <f>'CashFlow Calc'!BP163</f>
        <v>0</v>
      </c>
      <c r="BL70" s="128">
        <f>'CashFlow Calc'!BQ163</f>
        <v>0</v>
      </c>
      <c r="BM70" s="128">
        <f>'CashFlow Calc'!BR163</f>
        <v>0</v>
      </c>
      <c r="BN70" s="128">
        <f t="shared" si="0"/>
        <v>0</v>
      </c>
    </row>
    <row r="71" spans="1:66" s="96" customFormat="1" ht="11.25">
      <c r="A71" s="177">
        <f>'CashFlow Calc'!A166</f>
        <v>33</v>
      </c>
      <c r="B71" s="165" t="str">
        <f>'CashFlow Calc'!B166</f>
        <v>Storage</v>
      </c>
      <c r="C71" s="128">
        <f>'CashFlow Calc'!H168</f>
        <v>0</v>
      </c>
      <c r="D71" s="128">
        <f>'CashFlow Calc'!I168</f>
        <v>0</v>
      </c>
      <c r="E71" s="128">
        <f>'CashFlow Calc'!J168</f>
        <v>0</v>
      </c>
      <c r="F71" s="128">
        <f>'CashFlow Calc'!K168</f>
        <v>0</v>
      </c>
      <c r="G71" s="128">
        <f>'CashFlow Calc'!L168</f>
        <v>0</v>
      </c>
      <c r="H71" s="128">
        <f>'CashFlow Calc'!M168</f>
        <v>0</v>
      </c>
      <c r="I71" s="128">
        <f>'CashFlow Calc'!N168</f>
        <v>0</v>
      </c>
      <c r="J71" s="128">
        <f>'CashFlow Calc'!O168</f>
        <v>0</v>
      </c>
      <c r="K71" s="128">
        <f>'CashFlow Calc'!P168</f>
        <v>0</v>
      </c>
      <c r="L71" s="128">
        <f>'CashFlow Calc'!Q168</f>
        <v>0</v>
      </c>
      <c r="M71" s="128">
        <f>'CashFlow Calc'!R168</f>
        <v>0</v>
      </c>
      <c r="N71" s="128">
        <f>'CashFlow Calc'!S168</f>
        <v>0</v>
      </c>
      <c r="O71" s="128">
        <f>'CashFlow Calc'!T168</f>
        <v>0</v>
      </c>
      <c r="P71" s="128">
        <f>'CashFlow Calc'!U168</f>
        <v>0</v>
      </c>
      <c r="Q71" s="128">
        <f>'CashFlow Calc'!V168</f>
        <v>0</v>
      </c>
      <c r="R71" s="128">
        <f>'CashFlow Calc'!W168</f>
        <v>0</v>
      </c>
      <c r="S71" s="128">
        <f>'CashFlow Calc'!X168</f>
        <v>0</v>
      </c>
      <c r="T71" s="128">
        <f>'CashFlow Calc'!Y168</f>
        <v>0</v>
      </c>
      <c r="U71" s="128">
        <f>'CashFlow Calc'!Z168</f>
        <v>0</v>
      </c>
      <c r="V71" s="128">
        <f>'CashFlow Calc'!AA168</f>
        <v>0</v>
      </c>
      <c r="W71" s="128">
        <f>'CashFlow Calc'!AB168</f>
        <v>0</v>
      </c>
      <c r="X71" s="128">
        <f>'CashFlow Calc'!AC168</f>
        <v>0</v>
      </c>
      <c r="Y71" s="128">
        <f>'CashFlow Calc'!AD168</f>
        <v>0</v>
      </c>
      <c r="Z71" s="128">
        <f>'CashFlow Calc'!AE168</f>
        <v>0</v>
      </c>
      <c r="AA71" s="128">
        <f>'CashFlow Calc'!AF168</f>
        <v>0</v>
      </c>
      <c r="AB71" s="128">
        <f>'CashFlow Calc'!AG168</f>
        <v>0</v>
      </c>
      <c r="AC71" s="128">
        <f>'CashFlow Calc'!AH168</f>
        <v>0</v>
      </c>
      <c r="AD71" s="128">
        <f>'CashFlow Calc'!AI168</f>
        <v>0</v>
      </c>
      <c r="AE71" s="128">
        <f>'CashFlow Calc'!AJ168</f>
        <v>0</v>
      </c>
      <c r="AF71" s="128">
        <f>'CashFlow Calc'!AK168</f>
        <v>0</v>
      </c>
      <c r="AG71" s="128">
        <f>'CashFlow Calc'!AL168</f>
        <v>0</v>
      </c>
      <c r="AH71" s="128">
        <f>'CashFlow Calc'!AM168</f>
        <v>0</v>
      </c>
      <c r="AI71" s="128">
        <f>'CashFlow Calc'!AN168</f>
        <v>0</v>
      </c>
      <c r="AJ71" s="128">
        <f>'CashFlow Calc'!AO168</f>
        <v>0</v>
      </c>
      <c r="AK71" s="128">
        <f>'CashFlow Calc'!AP168</f>
        <v>0</v>
      </c>
      <c r="AL71" s="128">
        <f>'CashFlow Calc'!AQ168</f>
        <v>0</v>
      </c>
      <c r="AM71" s="128">
        <f>'CashFlow Calc'!AR168</f>
        <v>0</v>
      </c>
      <c r="AN71" s="128">
        <f>'CashFlow Calc'!AS168</f>
        <v>0</v>
      </c>
      <c r="AO71" s="128">
        <f>'CashFlow Calc'!AT168</f>
        <v>0</v>
      </c>
      <c r="AP71" s="128">
        <f>'CashFlow Calc'!AU168</f>
        <v>0</v>
      </c>
      <c r="AQ71" s="128">
        <f>'CashFlow Calc'!AV168</f>
        <v>0</v>
      </c>
      <c r="AR71" s="128">
        <f>'CashFlow Calc'!AW168</f>
        <v>0</v>
      </c>
      <c r="AS71" s="128">
        <f>'CashFlow Calc'!AX168</f>
        <v>0</v>
      </c>
      <c r="AT71" s="128">
        <f>'CashFlow Calc'!AY168</f>
        <v>0</v>
      </c>
      <c r="AU71" s="128">
        <f>'CashFlow Calc'!AZ168</f>
        <v>0</v>
      </c>
      <c r="AV71" s="128">
        <f>'CashFlow Calc'!BA168</f>
        <v>0</v>
      </c>
      <c r="AW71" s="128">
        <f>'CashFlow Calc'!BB168</f>
        <v>0</v>
      </c>
      <c r="AX71" s="128">
        <f>'CashFlow Calc'!BC168</f>
        <v>0</v>
      </c>
      <c r="AY71" s="128">
        <f>'CashFlow Calc'!BD168</f>
        <v>0</v>
      </c>
      <c r="AZ71" s="128">
        <f>'CashFlow Calc'!BE168</f>
        <v>0</v>
      </c>
      <c r="BA71" s="128">
        <f>'CashFlow Calc'!BF168</f>
        <v>0</v>
      </c>
      <c r="BB71" s="128">
        <f>'CashFlow Calc'!BG168</f>
        <v>0</v>
      </c>
      <c r="BC71" s="128">
        <f>'CashFlow Calc'!BH168</f>
        <v>0</v>
      </c>
      <c r="BD71" s="128">
        <f>'CashFlow Calc'!BI168</f>
        <v>0</v>
      </c>
      <c r="BE71" s="128">
        <f>'CashFlow Calc'!BJ168</f>
        <v>0</v>
      </c>
      <c r="BF71" s="128">
        <f>'CashFlow Calc'!BK168</f>
        <v>0</v>
      </c>
      <c r="BG71" s="128">
        <f>'CashFlow Calc'!BL168</f>
        <v>0</v>
      </c>
      <c r="BH71" s="128">
        <f>'CashFlow Calc'!BM168</f>
        <v>0</v>
      </c>
      <c r="BI71" s="128">
        <f>'CashFlow Calc'!BN168</f>
        <v>0</v>
      </c>
      <c r="BJ71" s="128">
        <f>'CashFlow Calc'!BO168</f>
        <v>0</v>
      </c>
      <c r="BK71" s="128">
        <f>'CashFlow Calc'!BP168</f>
        <v>0</v>
      </c>
      <c r="BL71" s="128">
        <f>'CashFlow Calc'!BQ168</f>
        <v>0</v>
      </c>
      <c r="BM71" s="128">
        <f>'CashFlow Calc'!BR168</f>
        <v>0</v>
      </c>
      <c r="BN71" s="128">
        <f t="shared" si="0"/>
        <v>0</v>
      </c>
    </row>
    <row r="72" spans="1:66" s="96" customFormat="1" ht="11.25">
      <c r="A72" s="177">
        <f>'CashFlow Calc'!A171</f>
        <v>34</v>
      </c>
      <c r="B72" s="165" t="str">
        <f>'CashFlow Calc'!B171</f>
        <v>Fixtures &amp; fittings</v>
      </c>
      <c r="C72" s="128">
        <f>'CashFlow Calc'!H173</f>
        <v>0</v>
      </c>
      <c r="D72" s="128">
        <f>'CashFlow Calc'!I173</f>
        <v>0</v>
      </c>
      <c r="E72" s="128">
        <f>'CashFlow Calc'!J173</f>
        <v>0</v>
      </c>
      <c r="F72" s="128">
        <f>'CashFlow Calc'!K173</f>
        <v>0</v>
      </c>
      <c r="G72" s="128">
        <f>'CashFlow Calc'!L173</f>
        <v>0</v>
      </c>
      <c r="H72" s="128">
        <f>'CashFlow Calc'!M173</f>
        <v>0</v>
      </c>
      <c r="I72" s="128">
        <f>'CashFlow Calc'!N173</f>
        <v>0</v>
      </c>
      <c r="J72" s="128">
        <f>'CashFlow Calc'!O173</f>
        <v>0</v>
      </c>
      <c r="K72" s="128">
        <f>'CashFlow Calc'!P173</f>
        <v>0</v>
      </c>
      <c r="L72" s="128">
        <f>'CashFlow Calc'!Q173</f>
        <v>0</v>
      </c>
      <c r="M72" s="128">
        <f>'CashFlow Calc'!R173</f>
        <v>0</v>
      </c>
      <c r="N72" s="128">
        <f>'CashFlow Calc'!S173</f>
        <v>0</v>
      </c>
      <c r="O72" s="128">
        <f>'CashFlow Calc'!T173</f>
        <v>0</v>
      </c>
      <c r="P72" s="128">
        <f>'CashFlow Calc'!U173</f>
        <v>0</v>
      </c>
      <c r="Q72" s="128">
        <f>'CashFlow Calc'!V173</f>
        <v>0</v>
      </c>
      <c r="R72" s="128">
        <f>'CashFlow Calc'!W173</f>
        <v>0</v>
      </c>
      <c r="S72" s="128">
        <f>'CashFlow Calc'!X173</f>
        <v>0</v>
      </c>
      <c r="T72" s="128">
        <f>'CashFlow Calc'!Y173</f>
        <v>0</v>
      </c>
      <c r="U72" s="128">
        <f>'CashFlow Calc'!Z173</f>
        <v>0</v>
      </c>
      <c r="V72" s="128">
        <f>'CashFlow Calc'!AA173</f>
        <v>0</v>
      </c>
      <c r="W72" s="128">
        <f>'CashFlow Calc'!AB173</f>
        <v>0</v>
      </c>
      <c r="X72" s="128">
        <f>'CashFlow Calc'!AC173</f>
        <v>0</v>
      </c>
      <c r="Y72" s="128">
        <f>'CashFlow Calc'!AD173</f>
        <v>0</v>
      </c>
      <c r="Z72" s="128">
        <f>'CashFlow Calc'!AE173</f>
        <v>0</v>
      </c>
      <c r="AA72" s="128">
        <f>'CashFlow Calc'!AF173</f>
        <v>0</v>
      </c>
      <c r="AB72" s="128">
        <f>'CashFlow Calc'!AG173</f>
        <v>0</v>
      </c>
      <c r="AC72" s="128">
        <f>'CashFlow Calc'!AH173</f>
        <v>0</v>
      </c>
      <c r="AD72" s="128">
        <f>'CashFlow Calc'!AI173</f>
        <v>0</v>
      </c>
      <c r="AE72" s="128">
        <f>'CashFlow Calc'!AJ173</f>
        <v>0</v>
      </c>
      <c r="AF72" s="128">
        <f>'CashFlow Calc'!AK173</f>
        <v>0</v>
      </c>
      <c r="AG72" s="128">
        <f>'CashFlow Calc'!AL173</f>
        <v>0</v>
      </c>
      <c r="AH72" s="128">
        <f>'CashFlow Calc'!AM173</f>
        <v>0</v>
      </c>
      <c r="AI72" s="128">
        <f>'CashFlow Calc'!AN173</f>
        <v>0</v>
      </c>
      <c r="AJ72" s="128">
        <f>'CashFlow Calc'!AO173</f>
        <v>0</v>
      </c>
      <c r="AK72" s="128">
        <f>'CashFlow Calc'!AP173</f>
        <v>0</v>
      </c>
      <c r="AL72" s="128">
        <f>'CashFlow Calc'!AQ173</f>
        <v>0</v>
      </c>
      <c r="AM72" s="128">
        <f>'CashFlow Calc'!AR173</f>
        <v>0</v>
      </c>
      <c r="AN72" s="128">
        <f>'CashFlow Calc'!AS173</f>
        <v>0</v>
      </c>
      <c r="AO72" s="128">
        <f>'CashFlow Calc'!AT173</f>
        <v>0</v>
      </c>
      <c r="AP72" s="128">
        <f>'CashFlow Calc'!AU173</f>
        <v>0</v>
      </c>
      <c r="AQ72" s="128">
        <f>'CashFlow Calc'!AV173</f>
        <v>0</v>
      </c>
      <c r="AR72" s="128">
        <f>'CashFlow Calc'!AW173</f>
        <v>0</v>
      </c>
      <c r="AS72" s="128">
        <f>'CashFlow Calc'!AX173</f>
        <v>0</v>
      </c>
      <c r="AT72" s="128">
        <f>'CashFlow Calc'!AY173</f>
        <v>0</v>
      </c>
      <c r="AU72" s="128">
        <f>'CashFlow Calc'!AZ173</f>
        <v>0</v>
      </c>
      <c r="AV72" s="128">
        <f>'CashFlow Calc'!BA173</f>
        <v>0</v>
      </c>
      <c r="AW72" s="128">
        <f>'CashFlow Calc'!BB173</f>
        <v>0</v>
      </c>
      <c r="AX72" s="128">
        <f>'CashFlow Calc'!BC173</f>
        <v>0</v>
      </c>
      <c r="AY72" s="128">
        <f>'CashFlow Calc'!BD173</f>
        <v>0</v>
      </c>
      <c r="AZ72" s="128">
        <f>'CashFlow Calc'!BE173</f>
        <v>0</v>
      </c>
      <c r="BA72" s="128">
        <f>'CashFlow Calc'!BF173</f>
        <v>0</v>
      </c>
      <c r="BB72" s="128">
        <f>'CashFlow Calc'!BG173</f>
        <v>0</v>
      </c>
      <c r="BC72" s="128">
        <f>'CashFlow Calc'!BH173</f>
        <v>0</v>
      </c>
      <c r="BD72" s="128">
        <f>'CashFlow Calc'!BI173</f>
        <v>0</v>
      </c>
      <c r="BE72" s="128">
        <f>'CashFlow Calc'!BJ173</f>
        <v>0</v>
      </c>
      <c r="BF72" s="128">
        <f>'CashFlow Calc'!BK173</f>
        <v>0</v>
      </c>
      <c r="BG72" s="128">
        <f>'CashFlow Calc'!BL173</f>
        <v>0</v>
      </c>
      <c r="BH72" s="128">
        <f>'CashFlow Calc'!BM173</f>
        <v>0</v>
      </c>
      <c r="BI72" s="128">
        <f>'CashFlow Calc'!BN173</f>
        <v>0</v>
      </c>
      <c r="BJ72" s="128">
        <f>'CashFlow Calc'!BO173</f>
        <v>0</v>
      </c>
      <c r="BK72" s="128">
        <f>'CashFlow Calc'!BP173</f>
        <v>0</v>
      </c>
      <c r="BL72" s="128">
        <f>'CashFlow Calc'!BQ173</f>
        <v>0</v>
      </c>
      <c r="BM72" s="128">
        <f>'CashFlow Calc'!BR173</f>
        <v>0</v>
      </c>
      <c r="BN72" s="128">
        <f t="shared" si="0"/>
        <v>0</v>
      </c>
    </row>
    <row r="73" spans="1:66" s="96" customFormat="1" ht="11.25">
      <c r="A73" s="177">
        <f>'CashFlow Calc'!A176</f>
        <v>35</v>
      </c>
      <c r="B73" s="165" t="str">
        <f>'CashFlow Calc'!B176</f>
        <v>Mechanical services</v>
      </c>
      <c r="C73" s="128">
        <f>'CashFlow Calc'!H178</f>
        <v>0</v>
      </c>
      <c r="D73" s="128">
        <f>'CashFlow Calc'!I178</f>
        <v>0</v>
      </c>
      <c r="E73" s="128">
        <f>'CashFlow Calc'!J178</f>
        <v>0</v>
      </c>
      <c r="F73" s="128">
        <f>'CashFlow Calc'!K178</f>
        <v>0</v>
      </c>
      <c r="G73" s="128">
        <f>'CashFlow Calc'!L178</f>
        <v>0</v>
      </c>
      <c r="H73" s="128">
        <f>'CashFlow Calc'!M178</f>
        <v>0</v>
      </c>
      <c r="I73" s="128">
        <f>'CashFlow Calc'!N178</f>
        <v>0</v>
      </c>
      <c r="J73" s="128">
        <f>'CashFlow Calc'!O178</f>
        <v>0</v>
      </c>
      <c r="K73" s="128">
        <f>'CashFlow Calc'!P178</f>
        <v>0</v>
      </c>
      <c r="L73" s="128">
        <f>'CashFlow Calc'!Q178</f>
        <v>0</v>
      </c>
      <c r="M73" s="128">
        <f>'CashFlow Calc'!R178</f>
        <v>0</v>
      </c>
      <c r="N73" s="128">
        <f>'CashFlow Calc'!S178</f>
        <v>0</v>
      </c>
      <c r="O73" s="128">
        <f>'CashFlow Calc'!T178</f>
        <v>0</v>
      </c>
      <c r="P73" s="128">
        <f>'CashFlow Calc'!U178</f>
        <v>0</v>
      </c>
      <c r="Q73" s="128">
        <f>'CashFlow Calc'!V178</f>
        <v>0</v>
      </c>
      <c r="R73" s="128">
        <f>'CashFlow Calc'!W178</f>
        <v>0</v>
      </c>
      <c r="S73" s="128">
        <f>'CashFlow Calc'!X178</f>
        <v>0</v>
      </c>
      <c r="T73" s="128">
        <f>'CashFlow Calc'!Y178</f>
        <v>0</v>
      </c>
      <c r="U73" s="128">
        <f>'CashFlow Calc'!Z178</f>
        <v>0</v>
      </c>
      <c r="V73" s="128">
        <f>'CashFlow Calc'!AA178</f>
        <v>0</v>
      </c>
      <c r="W73" s="128">
        <f>'CashFlow Calc'!AB178</f>
        <v>0</v>
      </c>
      <c r="X73" s="128">
        <f>'CashFlow Calc'!AC178</f>
        <v>0</v>
      </c>
      <c r="Y73" s="128">
        <f>'CashFlow Calc'!AD178</f>
        <v>0</v>
      </c>
      <c r="Z73" s="128">
        <f>'CashFlow Calc'!AE178</f>
        <v>0</v>
      </c>
      <c r="AA73" s="128">
        <f>'CashFlow Calc'!AF178</f>
        <v>0</v>
      </c>
      <c r="AB73" s="128">
        <f>'CashFlow Calc'!AG178</f>
        <v>0</v>
      </c>
      <c r="AC73" s="128">
        <f>'CashFlow Calc'!AH178</f>
        <v>0</v>
      </c>
      <c r="AD73" s="128">
        <f>'CashFlow Calc'!AI178</f>
        <v>0</v>
      </c>
      <c r="AE73" s="128">
        <f>'CashFlow Calc'!AJ178</f>
        <v>0</v>
      </c>
      <c r="AF73" s="128">
        <f>'CashFlow Calc'!AK178</f>
        <v>0</v>
      </c>
      <c r="AG73" s="128">
        <f>'CashFlow Calc'!AL178</f>
        <v>0</v>
      </c>
      <c r="AH73" s="128">
        <f>'CashFlow Calc'!AM178</f>
        <v>0</v>
      </c>
      <c r="AI73" s="128">
        <f>'CashFlow Calc'!AN178</f>
        <v>0</v>
      </c>
      <c r="AJ73" s="128">
        <f>'CashFlow Calc'!AO178</f>
        <v>0</v>
      </c>
      <c r="AK73" s="128">
        <f>'CashFlow Calc'!AP178</f>
        <v>0</v>
      </c>
      <c r="AL73" s="128">
        <f>'CashFlow Calc'!AQ178</f>
        <v>0</v>
      </c>
      <c r="AM73" s="128">
        <f>'CashFlow Calc'!AR178</f>
        <v>0</v>
      </c>
      <c r="AN73" s="128">
        <f>'CashFlow Calc'!AS178</f>
        <v>0</v>
      </c>
      <c r="AO73" s="128">
        <f>'CashFlow Calc'!AT178</f>
        <v>0</v>
      </c>
      <c r="AP73" s="128">
        <f>'CashFlow Calc'!AU178</f>
        <v>0</v>
      </c>
      <c r="AQ73" s="128">
        <f>'CashFlow Calc'!AV178</f>
        <v>0</v>
      </c>
      <c r="AR73" s="128">
        <f>'CashFlow Calc'!AW178</f>
        <v>0</v>
      </c>
      <c r="AS73" s="128">
        <f>'CashFlow Calc'!AX178</f>
        <v>0</v>
      </c>
      <c r="AT73" s="128">
        <f>'CashFlow Calc'!AY178</f>
        <v>0</v>
      </c>
      <c r="AU73" s="128">
        <f>'CashFlow Calc'!AZ178</f>
        <v>0</v>
      </c>
      <c r="AV73" s="128">
        <f>'CashFlow Calc'!BA178</f>
        <v>0</v>
      </c>
      <c r="AW73" s="128">
        <f>'CashFlow Calc'!BB178</f>
        <v>0</v>
      </c>
      <c r="AX73" s="128">
        <f>'CashFlow Calc'!BC178</f>
        <v>0</v>
      </c>
      <c r="AY73" s="128">
        <f>'CashFlow Calc'!BD178</f>
        <v>0</v>
      </c>
      <c r="AZ73" s="128">
        <f>'CashFlow Calc'!BE178</f>
        <v>0</v>
      </c>
      <c r="BA73" s="128">
        <f>'CashFlow Calc'!BF178</f>
        <v>0</v>
      </c>
      <c r="BB73" s="128">
        <f>'CashFlow Calc'!BG178</f>
        <v>0</v>
      </c>
      <c r="BC73" s="128">
        <f>'CashFlow Calc'!BH178</f>
        <v>0</v>
      </c>
      <c r="BD73" s="128">
        <f>'CashFlow Calc'!BI178</f>
        <v>0</v>
      </c>
      <c r="BE73" s="128">
        <f>'CashFlow Calc'!BJ178</f>
        <v>0</v>
      </c>
      <c r="BF73" s="128">
        <f>'CashFlow Calc'!BK178</f>
        <v>0</v>
      </c>
      <c r="BG73" s="128">
        <f>'CashFlow Calc'!BL178</f>
        <v>0</v>
      </c>
      <c r="BH73" s="128">
        <f>'CashFlow Calc'!BM178</f>
        <v>0</v>
      </c>
      <c r="BI73" s="128">
        <f>'CashFlow Calc'!BN178</f>
        <v>0</v>
      </c>
      <c r="BJ73" s="128">
        <f>'CashFlow Calc'!BO178</f>
        <v>0</v>
      </c>
      <c r="BK73" s="128">
        <f>'CashFlow Calc'!BP178</f>
        <v>0</v>
      </c>
      <c r="BL73" s="128">
        <f>'CashFlow Calc'!BQ178</f>
        <v>0</v>
      </c>
      <c r="BM73" s="128">
        <f>'CashFlow Calc'!BR178</f>
        <v>0</v>
      </c>
      <c r="BN73" s="128">
        <f t="shared" ref="BN73:BN90" si="1">SUM(K73:BM73)</f>
        <v>0</v>
      </c>
    </row>
    <row r="74" spans="1:66" s="96" customFormat="1" ht="11.25">
      <c r="A74" s="177">
        <f>'CashFlow Calc'!A181</f>
        <v>36</v>
      </c>
      <c r="B74" s="165" t="str">
        <f>'CashFlow Calc'!B181</f>
        <v>Controls/BMS</v>
      </c>
      <c r="C74" s="128">
        <f>'CashFlow Calc'!H183</f>
        <v>0</v>
      </c>
      <c r="D74" s="128">
        <f>'CashFlow Calc'!I183</f>
        <v>0</v>
      </c>
      <c r="E74" s="128">
        <f>'CashFlow Calc'!J183</f>
        <v>0</v>
      </c>
      <c r="F74" s="128">
        <f>'CashFlow Calc'!K183</f>
        <v>0</v>
      </c>
      <c r="G74" s="128">
        <f>'CashFlow Calc'!L183</f>
        <v>0</v>
      </c>
      <c r="H74" s="128">
        <f>'CashFlow Calc'!M183</f>
        <v>0</v>
      </c>
      <c r="I74" s="128">
        <f>'CashFlow Calc'!N183</f>
        <v>0</v>
      </c>
      <c r="J74" s="128">
        <f>'CashFlow Calc'!O183</f>
        <v>0</v>
      </c>
      <c r="K74" s="128">
        <f>'CashFlow Calc'!P183</f>
        <v>0</v>
      </c>
      <c r="L74" s="128">
        <f>'CashFlow Calc'!Q183</f>
        <v>0</v>
      </c>
      <c r="M74" s="128">
        <f>'CashFlow Calc'!R183</f>
        <v>0</v>
      </c>
      <c r="N74" s="128">
        <f>'CashFlow Calc'!S183</f>
        <v>0</v>
      </c>
      <c r="O74" s="128">
        <f>'CashFlow Calc'!T183</f>
        <v>0</v>
      </c>
      <c r="P74" s="128">
        <f>'CashFlow Calc'!U183</f>
        <v>0</v>
      </c>
      <c r="Q74" s="128">
        <f>'CashFlow Calc'!V183</f>
        <v>0</v>
      </c>
      <c r="R74" s="128">
        <f>'CashFlow Calc'!W183</f>
        <v>0</v>
      </c>
      <c r="S74" s="128">
        <f>'CashFlow Calc'!X183</f>
        <v>0</v>
      </c>
      <c r="T74" s="128">
        <f>'CashFlow Calc'!Y183</f>
        <v>0</v>
      </c>
      <c r="U74" s="128">
        <f>'CashFlow Calc'!Z183</f>
        <v>0</v>
      </c>
      <c r="V74" s="128">
        <f>'CashFlow Calc'!AA183</f>
        <v>0</v>
      </c>
      <c r="W74" s="128">
        <f>'CashFlow Calc'!AB183</f>
        <v>0</v>
      </c>
      <c r="X74" s="128">
        <f>'CashFlow Calc'!AC183</f>
        <v>0</v>
      </c>
      <c r="Y74" s="128">
        <f>'CashFlow Calc'!AD183</f>
        <v>0</v>
      </c>
      <c r="Z74" s="128">
        <f>'CashFlow Calc'!AE183</f>
        <v>0</v>
      </c>
      <c r="AA74" s="128">
        <f>'CashFlow Calc'!AF183</f>
        <v>0</v>
      </c>
      <c r="AB74" s="128">
        <f>'CashFlow Calc'!AG183</f>
        <v>0</v>
      </c>
      <c r="AC74" s="128">
        <f>'CashFlow Calc'!AH183</f>
        <v>0</v>
      </c>
      <c r="AD74" s="128">
        <f>'CashFlow Calc'!AI183</f>
        <v>0</v>
      </c>
      <c r="AE74" s="128">
        <f>'CashFlow Calc'!AJ183</f>
        <v>0</v>
      </c>
      <c r="AF74" s="128">
        <f>'CashFlow Calc'!AK183</f>
        <v>0</v>
      </c>
      <c r="AG74" s="128">
        <f>'CashFlow Calc'!AL183</f>
        <v>0</v>
      </c>
      <c r="AH74" s="128">
        <f>'CashFlow Calc'!AM183</f>
        <v>0</v>
      </c>
      <c r="AI74" s="128">
        <f>'CashFlow Calc'!AN183</f>
        <v>0</v>
      </c>
      <c r="AJ74" s="128">
        <f>'CashFlow Calc'!AO183</f>
        <v>0</v>
      </c>
      <c r="AK74" s="128">
        <f>'CashFlow Calc'!AP183</f>
        <v>0</v>
      </c>
      <c r="AL74" s="128">
        <f>'CashFlow Calc'!AQ183</f>
        <v>0</v>
      </c>
      <c r="AM74" s="128">
        <f>'CashFlow Calc'!AR183</f>
        <v>0</v>
      </c>
      <c r="AN74" s="128">
        <f>'CashFlow Calc'!AS183</f>
        <v>0</v>
      </c>
      <c r="AO74" s="128">
        <f>'CashFlow Calc'!AT183</f>
        <v>0</v>
      </c>
      <c r="AP74" s="128">
        <f>'CashFlow Calc'!AU183</f>
        <v>0</v>
      </c>
      <c r="AQ74" s="128">
        <f>'CashFlow Calc'!AV183</f>
        <v>0</v>
      </c>
      <c r="AR74" s="128">
        <f>'CashFlow Calc'!AW183</f>
        <v>0</v>
      </c>
      <c r="AS74" s="128">
        <f>'CashFlow Calc'!AX183</f>
        <v>0</v>
      </c>
      <c r="AT74" s="128">
        <f>'CashFlow Calc'!AY183</f>
        <v>0</v>
      </c>
      <c r="AU74" s="128">
        <f>'CashFlow Calc'!AZ183</f>
        <v>0</v>
      </c>
      <c r="AV74" s="128">
        <f>'CashFlow Calc'!BA183</f>
        <v>0</v>
      </c>
      <c r="AW74" s="128">
        <f>'CashFlow Calc'!BB183</f>
        <v>0</v>
      </c>
      <c r="AX74" s="128">
        <f>'CashFlow Calc'!BC183</f>
        <v>0</v>
      </c>
      <c r="AY74" s="128">
        <f>'CashFlow Calc'!BD183</f>
        <v>0</v>
      </c>
      <c r="AZ74" s="128">
        <f>'CashFlow Calc'!BE183</f>
        <v>0</v>
      </c>
      <c r="BA74" s="128">
        <f>'CashFlow Calc'!BF183</f>
        <v>0</v>
      </c>
      <c r="BB74" s="128">
        <f>'CashFlow Calc'!BG183</f>
        <v>0</v>
      </c>
      <c r="BC74" s="128">
        <f>'CashFlow Calc'!BH183</f>
        <v>0</v>
      </c>
      <c r="BD74" s="128">
        <f>'CashFlow Calc'!BI183</f>
        <v>0</v>
      </c>
      <c r="BE74" s="128">
        <f>'CashFlow Calc'!BJ183</f>
        <v>0</v>
      </c>
      <c r="BF74" s="128">
        <f>'CashFlow Calc'!BK183</f>
        <v>0</v>
      </c>
      <c r="BG74" s="128">
        <f>'CashFlow Calc'!BL183</f>
        <v>0</v>
      </c>
      <c r="BH74" s="128">
        <f>'CashFlow Calc'!BM183</f>
        <v>0</v>
      </c>
      <c r="BI74" s="128">
        <f>'CashFlow Calc'!BN183</f>
        <v>0</v>
      </c>
      <c r="BJ74" s="128">
        <f>'CashFlow Calc'!BO183</f>
        <v>0</v>
      </c>
      <c r="BK74" s="128">
        <f>'CashFlow Calc'!BP183</f>
        <v>0</v>
      </c>
      <c r="BL74" s="128">
        <f>'CashFlow Calc'!BQ183</f>
        <v>0</v>
      </c>
      <c r="BM74" s="128">
        <f>'CashFlow Calc'!BR183</f>
        <v>0</v>
      </c>
      <c r="BN74" s="128">
        <f t="shared" si="1"/>
        <v>0</v>
      </c>
    </row>
    <row r="75" spans="1:66" s="96" customFormat="1" ht="11.25">
      <c r="A75" s="177">
        <f>'CashFlow Calc'!A186</f>
        <v>37</v>
      </c>
      <c r="B75" s="165" t="str">
        <f>'CashFlow Calc'!B186</f>
        <v>Electrical services</v>
      </c>
      <c r="C75" s="128">
        <f>'CashFlow Calc'!H188</f>
        <v>0</v>
      </c>
      <c r="D75" s="128">
        <f>'CashFlow Calc'!I188</f>
        <v>0</v>
      </c>
      <c r="E75" s="128">
        <f>'CashFlow Calc'!J188</f>
        <v>0</v>
      </c>
      <c r="F75" s="128">
        <f>'CashFlow Calc'!K188</f>
        <v>0</v>
      </c>
      <c r="G75" s="128">
        <f>'CashFlow Calc'!L188</f>
        <v>0</v>
      </c>
      <c r="H75" s="128">
        <f>'CashFlow Calc'!M188</f>
        <v>0</v>
      </c>
      <c r="I75" s="128">
        <f>'CashFlow Calc'!N188</f>
        <v>0</v>
      </c>
      <c r="J75" s="128">
        <f>'CashFlow Calc'!O188</f>
        <v>0</v>
      </c>
      <c r="K75" s="128">
        <f>'CashFlow Calc'!P188</f>
        <v>0</v>
      </c>
      <c r="L75" s="128">
        <f>'CashFlow Calc'!Q188</f>
        <v>0</v>
      </c>
      <c r="M75" s="128">
        <f>'CashFlow Calc'!R188</f>
        <v>0</v>
      </c>
      <c r="N75" s="128">
        <f>'CashFlow Calc'!S188</f>
        <v>0</v>
      </c>
      <c r="O75" s="128">
        <f>'CashFlow Calc'!T188</f>
        <v>0</v>
      </c>
      <c r="P75" s="128">
        <f>'CashFlow Calc'!U188</f>
        <v>0</v>
      </c>
      <c r="Q75" s="128">
        <f>'CashFlow Calc'!V188</f>
        <v>0</v>
      </c>
      <c r="R75" s="128">
        <f>'CashFlow Calc'!W188</f>
        <v>0</v>
      </c>
      <c r="S75" s="128">
        <f>'CashFlow Calc'!X188</f>
        <v>0</v>
      </c>
      <c r="T75" s="128">
        <f>'CashFlow Calc'!Y188</f>
        <v>0</v>
      </c>
      <c r="U75" s="128">
        <f>'CashFlow Calc'!Z188</f>
        <v>0</v>
      </c>
      <c r="V75" s="128">
        <f>'CashFlow Calc'!AA188</f>
        <v>0</v>
      </c>
      <c r="W75" s="128">
        <f>'CashFlow Calc'!AB188</f>
        <v>0</v>
      </c>
      <c r="X75" s="128">
        <f>'CashFlow Calc'!AC188</f>
        <v>0</v>
      </c>
      <c r="Y75" s="128">
        <f>'CashFlow Calc'!AD188</f>
        <v>0</v>
      </c>
      <c r="Z75" s="128">
        <f>'CashFlow Calc'!AE188</f>
        <v>0</v>
      </c>
      <c r="AA75" s="128">
        <f>'CashFlow Calc'!AF188</f>
        <v>0</v>
      </c>
      <c r="AB75" s="128">
        <f>'CashFlow Calc'!AG188</f>
        <v>0</v>
      </c>
      <c r="AC75" s="128">
        <f>'CashFlow Calc'!AH188</f>
        <v>0</v>
      </c>
      <c r="AD75" s="128">
        <f>'CashFlow Calc'!AI188</f>
        <v>0</v>
      </c>
      <c r="AE75" s="128">
        <f>'CashFlow Calc'!AJ188</f>
        <v>0</v>
      </c>
      <c r="AF75" s="128">
        <f>'CashFlow Calc'!AK188</f>
        <v>0</v>
      </c>
      <c r="AG75" s="128">
        <f>'CashFlow Calc'!AL188</f>
        <v>0</v>
      </c>
      <c r="AH75" s="128">
        <f>'CashFlow Calc'!AM188</f>
        <v>0</v>
      </c>
      <c r="AI75" s="128">
        <f>'CashFlow Calc'!AN188</f>
        <v>0</v>
      </c>
      <c r="AJ75" s="128">
        <f>'CashFlow Calc'!AO188</f>
        <v>0</v>
      </c>
      <c r="AK75" s="128">
        <f>'CashFlow Calc'!AP188</f>
        <v>0</v>
      </c>
      <c r="AL75" s="128">
        <f>'CashFlow Calc'!AQ188</f>
        <v>0</v>
      </c>
      <c r="AM75" s="128">
        <f>'CashFlow Calc'!AR188</f>
        <v>0</v>
      </c>
      <c r="AN75" s="128">
        <f>'CashFlow Calc'!AS188</f>
        <v>0</v>
      </c>
      <c r="AO75" s="128">
        <f>'CashFlow Calc'!AT188</f>
        <v>0</v>
      </c>
      <c r="AP75" s="128">
        <f>'CashFlow Calc'!AU188</f>
        <v>0</v>
      </c>
      <c r="AQ75" s="128">
        <f>'CashFlow Calc'!AV188</f>
        <v>0</v>
      </c>
      <c r="AR75" s="128">
        <f>'CashFlow Calc'!AW188</f>
        <v>0</v>
      </c>
      <c r="AS75" s="128">
        <f>'CashFlow Calc'!AX188</f>
        <v>0</v>
      </c>
      <c r="AT75" s="128">
        <f>'CashFlow Calc'!AY188</f>
        <v>0</v>
      </c>
      <c r="AU75" s="128">
        <f>'CashFlow Calc'!AZ188</f>
        <v>0</v>
      </c>
      <c r="AV75" s="128">
        <f>'CashFlow Calc'!BA188</f>
        <v>0</v>
      </c>
      <c r="AW75" s="128">
        <f>'CashFlow Calc'!BB188</f>
        <v>0</v>
      </c>
      <c r="AX75" s="128">
        <f>'CashFlow Calc'!BC188</f>
        <v>0</v>
      </c>
      <c r="AY75" s="128">
        <f>'CashFlow Calc'!BD188</f>
        <v>0</v>
      </c>
      <c r="AZ75" s="128">
        <f>'CashFlow Calc'!BE188</f>
        <v>0</v>
      </c>
      <c r="BA75" s="128">
        <f>'CashFlow Calc'!BF188</f>
        <v>0</v>
      </c>
      <c r="BB75" s="128">
        <f>'CashFlow Calc'!BG188</f>
        <v>0</v>
      </c>
      <c r="BC75" s="128">
        <f>'CashFlow Calc'!BH188</f>
        <v>0</v>
      </c>
      <c r="BD75" s="128">
        <f>'CashFlow Calc'!BI188</f>
        <v>0</v>
      </c>
      <c r="BE75" s="128">
        <f>'CashFlow Calc'!BJ188</f>
        <v>0</v>
      </c>
      <c r="BF75" s="128">
        <f>'CashFlow Calc'!BK188</f>
        <v>0</v>
      </c>
      <c r="BG75" s="128">
        <f>'CashFlow Calc'!BL188</f>
        <v>0</v>
      </c>
      <c r="BH75" s="128">
        <f>'CashFlow Calc'!BM188</f>
        <v>0</v>
      </c>
      <c r="BI75" s="128">
        <f>'CashFlow Calc'!BN188</f>
        <v>0</v>
      </c>
      <c r="BJ75" s="128">
        <f>'CashFlow Calc'!BO188</f>
        <v>0</v>
      </c>
      <c r="BK75" s="128">
        <f>'CashFlow Calc'!BP188</f>
        <v>0</v>
      </c>
      <c r="BL75" s="128">
        <f>'CashFlow Calc'!BQ188</f>
        <v>0</v>
      </c>
      <c r="BM75" s="128">
        <f>'CashFlow Calc'!BR188</f>
        <v>0</v>
      </c>
      <c r="BN75" s="128">
        <f t="shared" si="1"/>
        <v>0</v>
      </c>
    </row>
    <row r="76" spans="1:66" s="96" customFormat="1" ht="11.25">
      <c r="A76" s="177">
        <f>'CashFlow Calc'!A191</f>
        <v>38</v>
      </c>
      <c r="B76" s="165" t="str">
        <f>'CashFlow Calc'!B191</f>
        <v>Commissioning manager &amp; H&amp;S file compiler</v>
      </c>
      <c r="C76" s="128">
        <f>'CashFlow Calc'!H193</f>
        <v>0</v>
      </c>
      <c r="D76" s="128">
        <f>'CashFlow Calc'!I193</f>
        <v>0</v>
      </c>
      <c r="E76" s="128">
        <f>'CashFlow Calc'!J193</f>
        <v>0</v>
      </c>
      <c r="F76" s="128">
        <f>'CashFlow Calc'!K193</f>
        <v>0</v>
      </c>
      <c r="G76" s="128">
        <f>'CashFlow Calc'!L193</f>
        <v>0</v>
      </c>
      <c r="H76" s="128">
        <f>'CashFlow Calc'!M193</f>
        <v>0</v>
      </c>
      <c r="I76" s="128">
        <f>'CashFlow Calc'!N193</f>
        <v>0</v>
      </c>
      <c r="J76" s="128">
        <f>'CashFlow Calc'!O193</f>
        <v>0</v>
      </c>
      <c r="K76" s="128">
        <f>'CashFlow Calc'!P193</f>
        <v>0</v>
      </c>
      <c r="L76" s="128">
        <f>'CashFlow Calc'!Q193</f>
        <v>0</v>
      </c>
      <c r="M76" s="128">
        <f>'CashFlow Calc'!R193</f>
        <v>0</v>
      </c>
      <c r="N76" s="128">
        <f>'CashFlow Calc'!S193</f>
        <v>0</v>
      </c>
      <c r="O76" s="128">
        <f>'CashFlow Calc'!T193</f>
        <v>0</v>
      </c>
      <c r="P76" s="128">
        <f>'CashFlow Calc'!U193</f>
        <v>0</v>
      </c>
      <c r="Q76" s="128">
        <f>'CashFlow Calc'!V193</f>
        <v>0</v>
      </c>
      <c r="R76" s="128">
        <f>'CashFlow Calc'!W193</f>
        <v>0</v>
      </c>
      <c r="S76" s="128">
        <f>'CashFlow Calc'!X193</f>
        <v>0</v>
      </c>
      <c r="T76" s="128">
        <f>'CashFlow Calc'!Y193</f>
        <v>0</v>
      </c>
      <c r="U76" s="128">
        <f>'CashFlow Calc'!Z193</f>
        <v>0</v>
      </c>
      <c r="V76" s="128">
        <f>'CashFlow Calc'!AA193</f>
        <v>0</v>
      </c>
      <c r="W76" s="128">
        <f>'CashFlow Calc'!AB193</f>
        <v>0</v>
      </c>
      <c r="X76" s="128">
        <f>'CashFlow Calc'!AC193</f>
        <v>0</v>
      </c>
      <c r="Y76" s="128">
        <f>'CashFlow Calc'!AD193</f>
        <v>0</v>
      </c>
      <c r="Z76" s="128">
        <f>'CashFlow Calc'!AE193</f>
        <v>0</v>
      </c>
      <c r="AA76" s="128">
        <f>'CashFlow Calc'!AF193</f>
        <v>0</v>
      </c>
      <c r="AB76" s="128">
        <f>'CashFlow Calc'!AG193</f>
        <v>0</v>
      </c>
      <c r="AC76" s="128">
        <f>'CashFlow Calc'!AH193</f>
        <v>0</v>
      </c>
      <c r="AD76" s="128">
        <f>'CashFlow Calc'!AI193</f>
        <v>0</v>
      </c>
      <c r="AE76" s="128">
        <f>'CashFlow Calc'!AJ193</f>
        <v>0</v>
      </c>
      <c r="AF76" s="128">
        <f>'CashFlow Calc'!AK193</f>
        <v>0</v>
      </c>
      <c r="AG76" s="128">
        <f>'CashFlow Calc'!AL193</f>
        <v>0</v>
      </c>
      <c r="AH76" s="128">
        <f>'CashFlow Calc'!AM193</f>
        <v>0</v>
      </c>
      <c r="AI76" s="128">
        <f>'CashFlow Calc'!AN193</f>
        <v>0</v>
      </c>
      <c r="AJ76" s="128">
        <f>'CashFlow Calc'!AO193</f>
        <v>0</v>
      </c>
      <c r="AK76" s="128">
        <f>'CashFlow Calc'!AP193</f>
        <v>0</v>
      </c>
      <c r="AL76" s="128">
        <f>'CashFlow Calc'!AQ193</f>
        <v>0</v>
      </c>
      <c r="AM76" s="128">
        <f>'CashFlow Calc'!AR193</f>
        <v>0</v>
      </c>
      <c r="AN76" s="128">
        <f>'CashFlow Calc'!AS193</f>
        <v>0</v>
      </c>
      <c r="AO76" s="128">
        <f>'CashFlow Calc'!AT193</f>
        <v>0</v>
      </c>
      <c r="AP76" s="128">
        <f>'CashFlow Calc'!AU193</f>
        <v>0</v>
      </c>
      <c r="AQ76" s="128">
        <f>'CashFlow Calc'!AV193</f>
        <v>0</v>
      </c>
      <c r="AR76" s="128">
        <f>'CashFlow Calc'!AW193</f>
        <v>0</v>
      </c>
      <c r="AS76" s="128">
        <f>'CashFlow Calc'!AX193</f>
        <v>0</v>
      </c>
      <c r="AT76" s="128">
        <f>'CashFlow Calc'!AY193</f>
        <v>0</v>
      </c>
      <c r="AU76" s="128">
        <f>'CashFlow Calc'!AZ193</f>
        <v>0</v>
      </c>
      <c r="AV76" s="128">
        <f>'CashFlow Calc'!BA193</f>
        <v>0</v>
      </c>
      <c r="AW76" s="128">
        <f>'CashFlow Calc'!BB193</f>
        <v>0</v>
      </c>
      <c r="AX76" s="128">
        <f>'CashFlow Calc'!BC193</f>
        <v>0</v>
      </c>
      <c r="AY76" s="128">
        <f>'CashFlow Calc'!BD193</f>
        <v>0</v>
      </c>
      <c r="AZ76" s="128">
        <f>'CashFlow Calc'!BE193</f>
        <v>0</v>
      </c>
      <c r="BA76" s="128">
        <f>'CashFlow Calc'!BF193</f>
        <v>0</v>
      </c>
      <c r="BB76" s="128">
        <f>'CashFlow Calc'!BG193</f>
        <v>0</v>
      </c>
      <c r="BC76" s="128">
        <f>'CashFlow Calc'!BH193</f>
        <v>0</v>
      </c>
      <c r="BD76" s="128">
        <f>'CashFlow Calc'!BI193</f>
        <v>0</v>
      </c>
      <c r="BE76" s="128">
        <f>'CashFlow Calc'!BJ193</f>
        <v>0</v>
      </c>
      <c r="BF76" s="128">
        <f>'CashFlow Calc'!BK193</f>
        <v>0</v>
      </c>
      <c r="BG76" s="128">
        <f>'CashFlow Calc'!BL193</f>
        <v>0</v>
      </c>
      <c r="BH76" s="128">
        <f>'CashFlow Calc'!BM193</f>
        <v>0</v>
      </c>
      <c r="BI76" s="128">
        <f>'CashFlow Calc'!BN193</f>
        <v>0</v>
      </c>
      <c r="BJ76" s="128">
        <f>'CashFlow Calc'!BO193</f>
        <v>0</v>
      </c>
      <c r="BK76" s="128">
        <f>'CashFlow Calc'!BP193</f>
        <v>0</v>
      </c>
      <c r="BL76" s="128">
        <f>'CashFlow Calc'!BQ193</f>
        <v>0</v>
      </c>
      <c r="BM76" s="128">
        <f>'CashFlow Calc'!BR193</f>
        <v>0</v>
      </c>
      <c r="BN76" s="128">
        <f t="shared" si="1"/>
        <v>0</v>
      </c>
    </row>
    <row r="77" spans="1:66" s="96" customFormat="1" ht="11.25">
      <c r="A77" s="177">
        <f>'CashFlow Calc'!A196</f>
        <v>39</v>
      </c>
      <c r="B77" s="165" t="str">
        <f>'CashFlow Calc'!B196</f>
        <v>Voice &amp; data cabling</v>
      </c>
      <c r="C77" s="128">
        <f>'CashFlow Calc'!H198</f>
        <v>0</v>
      </c>
      <c r="D77" s="128">
        <f>'CashFlow Calc'!I198</f>
        <v>0</v>
      </c>
      <c r="E77" s="128">
        <f>'CashFlow Calc'!J198</f>
        <v>0</v>
      </c>
      <c r="F77" s="128">
        <f>'CashFlow Calc'!K198</f>
        <v>0</v>
      </c>
      <c r="G77" s="128">
        <f>'CashFlow Calc'!L198</f>
        <v>0</v>
      </c>
      <c r="H77" s="128">
        <f>'CashFlow Calc'!M198</f>
        <v>0</v>
      </c>
      <c r="I77" s="128">
        <f>'CashFlow Calc'!N198</f>
        <v>0</v>
      </c>
      <c r="J77" s="128">
        <f>'CashFlow Calc'!O198</f>
        <v>0</v>
      </c>
      <c r="K77" s="128">
        <f>'CashFlow Calc'!P198</f>
        <v>0</v>
      </c>
      <c r="L77" s="128">
        <f>'CashFlow Calc'!Q198</f>
        <v>0</v>
      </c>
      <c r="M77" s="128">
        <f>'CashFlow Calc'!R198</f>
        <v>0</v>
      </c>
      <c r="N77" s="128">
        <f>'CashFlow Calc'!S198</f>
        <v>0</v>
      </c>
      <c r="O77" s="128">
        <f>'CashFlow Calc'!T198</f>
        <v>0</v>
      </c>
      <c r="P77" s="128">
        <f>'CashFlow Calc'!U198</f>
        <v>0</v>
      </c>
      <c r="Q77" s="128">
        <f>'CashFlow Calc'!V198</f>
        <v>0</v>
      </c>
      <c r="R77" s="128">
        <f>'CashFlow Calc'!W198</f>
        <v>0</v>
      </c>
      <c r="S77" s="128">
        <f>'CashFlow Calc'!X198</f>
        <v>0</v>
      </c>
      <c r="T77" s="128">
        <f>'CashFlow Calc'!Y198</f>
        <v>0</v>
      </c>
      <c r="U77" s="128">
        <f>'CashFlow Calc'!Z198</f>
        <v>0</v>
      </c>
      <c r="V77" s="128">
        <f>'CashFlow Calc'!AA198</f>
        <v>0</v>
      </c>
      <c r="W77" s="128">
        <f>'CashFlow Calc'!AB198</f>
        <v>0</v>
      </c>
      <c r="X77" s="128">
        <f>'CashFlow Calc'!AC198</f>
        <v>0</v>
      </c>
      <c r="Y77" s="128">
        <f>'CashFlow Calc'!AD198</f>
        <v>0</v>
      </c>
      <c r="Z77" s="128">
        <f>'CashFlow Calc'!AE198</f>
        <v>0</v>
      </c>
      <c r="AA77" s="128">
        <f>'CashFlow Calc'!AF198</f>
        <v>0</v>
      </c>
      <c r="AB77" s="128">
        <f>'CashFlow Calc'!AG198</f>
        <v>0</v>
      </c>
      <c r="AC77" s="128">
        <f>'CashFlow Calc'!AH198</f>
        <v>0</v>
      </c>
      <c r="AD77" s="128">
        <f>'CashFlow Calc'!AI198</f>
        <v>0</v>
      </c>
      <c r="AE77" s="128">
        <f>'CashFlow Calc'!AJ198</f>
        <v>0</v>
      </c>
      <c r="AF77" s="128">
        <f>'CashFlow Calc'!AK198</f>
        <v>0</v>
      </c>
      <c r="AG77" s="128">
        <f>'CashFlow Calc'!AL198</f>
        <v>0</v>
      </c>
      <c r="AH77" s="128">
        <f>'CashFlow Calc'!AM198</f>
        <v>0</v>
      </c>
      <c r="AI77" s="128">
        <f>'CashFlow Calc'!AN198</f>
        <v>0</v>
      </c>
      <c r="AJ77" s="128">
        <f>'CashFlow Calc'!AO198</f>
        <v>0</v>
      </c>
      <c r="AK77" s="128">
        <f>'CashFlow Calc'!AP198</f>
        <v>0</v>
      </c>
      <c r="AL77" s="128">
        <f>'CashFlow Calc'!AQ198</f>
        <v>0</v>
      </c>
      <c r="AM77" s="128">
        <f>'CashFlow Calc'!AR198</f>
        <v>0</v>
      </c>
      <c r="AN77" s="128">
        <f>'CashFlow Calc'!AS198</f>
        <v>0</v>
      </c>
      <c r="AO77" s="128">
        <f>'CashFlow Calc'!AT198</f>
        <v>0</v>
      </c>
      <c r="AP77" s="128">
        <f>'CashFlow Calc'!AU198</f>
        <v>0</v>
      </c>
      <c r="AQ77" s="128">
        <f>'CashFlow Calc'!AV198</f>
        <v>0</v>
      </c>
      <c r="AR77" s="128">
        <f>'CashFlow Calc'!AW198</f>
        <v>0</v>
      </c>
      <c r="AS77" s="128">
        <f>'CashFlow Calc'!AX198</f>
        <v>0</v>
      </c>
      <c r="AT77" s="128">
        <f>'CashFlow Calc'!AY198</f>
        <v>0</v>
      </c>
      <c r="AU77" s="128">
        <f>'CashFlow Calc'!AZ198</f>
        <v>0</v>
      </c>
      <c r="AV77" s="128">
        <f>'CashFlow Calc'!BA198</f>
        <v>0</v>
      </c>
      <c r="AW77" s="128">
        <f>'CashFlow Calc'!BB198</f>
        <v>0</v>
      </c>
      <c r="AX77" s="128">
        <f>'CashFlow Calc'!BC198</f>
        <v>0</v>
      </c>
      <c r="AY77" s="128">
        <f>'CashFlow Calc'!BD198</f>
        <v>0</v>
      </c>
      <c r="AZ77" s="128">
        <f>'CashFlow Calc'!BE198</f>
        <v>0</v>
      </c>
      <c r="BA77" s="128">
        <f>'CashFlow Calc'!BF198</f>
        <v>0</v>
      </c>
      <c r="BB77" s="128">
        <f>'CashFlow Calc'!BG198</f>
        <v>0</v>
      </c>
      <c r="BC77" s="128">
        <f>'CashFlow Calc'!BH198</f>
        <v>0</v>
      </c>
      <c r="BD77" s="128">
        <f>'CashFlow Calc'!BI198</f>
        <v>0</v>
      </c>
      <c r="BE77" s="128">
        <f>'CashFlow Calc'!BJ198</f>
        <v>0</v>
      </c>
      <c r="BF77" s="128">
        <f>'CashFlow Calc'!BK198</f>
        <v>0</v>
      </c>
      <c r="BG77" s="128">
        <f>'CashFlow Calc'!BL198</f>
        <v>0</v>
      </c>
      <c r="BH77" s="128">
        <f>'CashFlow Calc'!BM198</f>
        <v>0</v>
      </c>
      <c r="BI77" s="128">
        <f>'CashFlow Calc'!BN198</f>
        <v>0</v>
      </c>
      <c r="BJ77" s="128">
        <f>'CashFlow Calc'!BO198</f>
        <v>0</v>
      </c>
      <c r="BK77" s="128">
        <f>'CashFlow Calc'!BP198</f>
        <v>0</v>
      </c>
      <c r="BL77" s="128">
        <f>'CashFlow Calc'!BQ198</f>
        <v>0</v>
      </c>
      <c r="BM77" s="128">
        <f>'CashFlow Calc'!BR198</f>
        <v>0</v>
      </c>
      <c r="BN77" s="128">
        <f t="shared" si="1"/>
        <v>0</v>
      </c>
    </row>
    <row r="78" spans="1:66" s="96" customFormat="1" ht="11.25">
      <c r="A78" s="177">
        <f>'CashFlow Calc'!A201</f>
        <v>40</v>
      </c>
      <c r="B78" s="165" t="str">
        <f>'CashFlow Calc'!B201</f>
        <v>Lift installation</v>
      </c>
      <c r="C78" s="128">
        <f>'CashFlow Calc'!H203</f>
        <v>0</v>
      </c>
      <c r="D78" s="128">
        <f>'CashFlow Calc'!I203</f>
        <v>0</v>
      </c>
      <c r="E78" s="128">
        <f>'CashFlow Calc'!J203</f>
        <v>0</v>
      </c>
      <c r="F78" s="128">
        <f>'CashFlow Calc'!K203</f>
        <v>0</v>
      </c>
      <c r="G78" s="128">
        <f>'CashFlow Calc'!L203</f>
        <v>0</v>
      </c>
      <c r="H78" s="128">
        <f>'CashFlow Calc'!M203</f>
        <v>0</v>
      </c>
      <c r="I78" s="128">
        <f>'CashFlow Calc'!N203</f>
        <v>0</v>
      </c>
      <c r="J78" s="128">
        <f>'CashFlow Calc'!O203</f>
        <v>0</v>
      </c>
      <c r="K78" s="128">
        <f>'CashFlow Calc'!P203</f>
        <v>0</v>
      </c>
      <c r="L78" s="128">
        <f>'CashFlow Calc'!Q203</f>
        <v>0</v>
      </c>
      <c r="M78" s="128">
        <f>'CashFlow Calc'!R203</f>
        <v>0</v>
      </c>
      <c r="N78" s="128">
        <f>'CashFlow Calc'!S203</f>
        <v>0</v>
      </c>
      <c r="O78" s="128">
        <f>'CashFlow Calc'!T203</f>
        <v>0</v>
      </c>
      <c r="P78" s="128">
        <f>'CashFlow Calc'!U203</f>
        <v>0</v>
      </c>
      <c r="Q78" s="128">
        <f>'CashFlow Calc'!V203</f>
        <v>0</v>
      </c>
      <c r="R78" s="128">
        <f>'CashFlow Calc'!W203</f>
        <v>0</v>
      </c>
      <c r="S78" s="128">
        <f>'CashFlow Calc'!X203</f>
        <v>0</v>
      </c>
      <c r="T78" s="128">
        <f>'CashFlow Calc'!Y203</f>
        <v>0</v>
      </c>
      <c r="U78" s="128">
        <f>'CashFlow Calc'!Z203</f>
        <v>0</v>
      </c>
      <c r="V78" s="128">
        <f>'CashFlow Calc'!AA203</f>
        <v>0</v>
      </c>
      <c r="W78" s="128">
        <f>'CashFlow Calc'!AB203</f>
        <v>0</v>
      </c>
      <c r="X78" s="128">
        <f>'CashFlow Calc'!AC203</f>
        <v>0</v>
      </c>
      <c r="Y78" s="128">
        <f>'CashFlow Calc'!AD203</f>
        <v>0</v>
      </c>
      <c r="Z78" s="128">
        <f>'CashFlow Calc'!AE203</f>
        <v>0</v>
      </c>
      <c r="AA78" s="128">
        <f>'CashFlow Calc'!AF203</f>
        <v>0</v>
      </c>
      <c r="AB78" s="128">
        <f>'CashFlow Calc'!AG203</f>
        <v>0</v>
      </c>
      <c r="AC78" s="128">
        <f>'CashFlow Calc'!AH203</f>
        <v>0</v>
      </c>
      <c r="AD78" s="128">
        <f>'CashFlow Calc'!AI203</f>
        <v>0</v>
      </c>
      <c r="AE78" s="128">
        <f>'CashFlow Calc'!AJ203</f>
        <v>0</v>
      </c>
      <c r="AF78" s="128">
        <f>'CashFlow Calc'!AK203</f>
        <v>0</v>
      </c>
      <c r="AG78" s="128">
        <f>'CashFlow Calc'!AL203</f>
        <v>0</v>
      </c>
      <c r="AH78" s="128">
        <f>'CashFlow Calc'!AM203</f>
        <v>0</v>
      </c>
      <c r="AI78" s="128">
        <f>'CashFlow Calc'!AN203</f>
        <v>0</v>
      </c>
      <c r="AJ78" s="128">
        <f>'CashFlow Calc'!AO203</f>
        <v>0</v>
      </c>
      <c r="AK78" s="128">
        <f>'CashFlow Calc'!AP203</f>
        <v>0</v>
      </c>
      <c r="AL78" s="128">
        <f>'CashFlow Calc'!AQ203</f>
        <v>0</v>
      </c>
      <c r="AM78" s="128">
        <f>'CashFlow Calc'!AR203</f>
        <v>0</v>
      </c>
      <c r="AN78" s="128">
        <f>'CashFlow Calc'!AS203</f>
        <v>0</v>
      </c>
      <c r="AO78" s="128">
        <f>'CashFlow Calc'!AT203</f>
        <v>0</v>
      </c>
      <c r="AP78" s="128">
        <f>'CashFlow Calc'!AU203</f>
        <v>0</v>
      </c>
      <c r="AQ78" s="128">
        <f>'CashFlow Calc'!AV203</f>
        <v>0</v>
      </c>
      <c r="AR78" s="128">
        <f>'CashFlow Calc'!AW203</f>
        <v>0</v>
      </c>
      <c r="AS78" s="128">
        <f>'CashFlow Calc'!AX203</f>
        <v>0</v>
      </c>
      <c r="AT78" s="128">
        <f>'CashFlow Calc'!AY203</f>
        <v>0</v>
      </c>
      <c r="AU78" s="128">
        <f>'CashFlow Calc'!AZ203</f>
        <v>0</v>
      </c>
      <c r="AV78" s="128">
        <f>'CashFlow Calc'!BA203</f>
        <v>0</v>
      </c>
      <c r="AW78" s="128">
        <f>'CashFlow Calc'!BB203</f>
        <v>0</v>
      </c>
      <c r="AX78" s="128">
        <f>'CashFlow Calc'!BC203</f>
        <v>0</v>
      </c>
      <c r="AY78" s="128">
        <f>'CashFlow Calc'!BD203</f>
        <v>0</v>
      </c>
      <c r="AZ78" s="128">
        <f>'CashFlow Calc'!BE203</f>
        <v>0</v>
      </c>
      <c r="BA78" s="128">
        <f>'CashFlow Calc'!BF203</f>
        <v>0</v>
      </c>
      <c r="BB78" s="128">
        <f>'CashFlow Calc'!BG203</f>
        <v>0</v>
      </c>
      <c r="BC78" s="128">
        <f>'CashFlow Calc'!BH203</f>
        <v>0</v>
      </c>
      <c r="BD78" s="128">
        <f>'CashFlow Calc'!BI203</f>
        <v>0</v>
      </c>
      <c r="BE78" s="128">
        <f>'CashFlow Calc'!BJ203</f>
        <v>0</v>
      </c>
      <c r="BF78" s="128">
        <f>'CashFlow Calc'!BK203</f>
        <v>0</v>
      </c>
      <c r="BG78" s="128">
        <f>'CashFlow Calc'!BL203</f>
        <v>0</v>
      </c>
      <c r="BH78" s="128">
        <f>'CashFlow Calc'!BM203</f>
        <v>0</v>
      </c>
      <c r="BI78" s="128">
        <f>'CashFlow Calc'!BN203</f>
        <v>0</v>
      </c>
      <c r="BJ78" s="128">
        <f>'CashFlow Calc'!BO203</f>
        <v>0</v>
      </c>
      <c r="BK78" s="128">
        <f>'CashFlow Calc'!BP203</f>
        <v>0</v>
      </c>
      <c r="BL78" s="128">
        <f>'CashFlow Calc'!BQ203</f>
        <v>0</v>
      </c>
      <c r="BM78" s="128">
        <f>'CashFlow Calc'!BR203</f>
        <v>0</v>
      </c>
      <c r="BN78" s="128">
        <f t="shared" si="1"/>
        <v>0</v>
      </c>
    </row>
    <row r="79" spans="1:66" s="96" customFormat="1" ht="11.25" hidden="1" customHeight="1" outlineLevel="1">
      <c r="A79" s="177">
        <f>'CashFlow Calc'!A206</f>
        <v>41</v>
      </c>
      <c r="B79" s="165" t="str">
        <f>'CashFlow Calc'!B206</f>
        <v>Water main</v>
      </c>
      <c r="C79" s="128">
        <f>'CashFlow Calc'!H208</f>
        <v>0</v>
      </c>
      <c r="D79" s="128">
        <f>'CashFlow Calc'!I208</f>
        <v>0</v>
      </c>
      <c r="E79" s="128">
        <f>'CashFlow Calc'!J208</f>
        <v>0</v>
      </c>
      <c r="F79" s="128">
        <f>'CashFlow Calc'!K208</f>
        <v>0</v>
      </c>
      <c r="G79" s="128">
        <f>'CashFlow Calc'!L208</f>
        <v>0</v>
      </c>
      <c r="H79" s="128">
        <f>'CashFlow Calc'!M208</f>
        <v>0</v>
      </c>
      <c r="I79" s="128">
        <f>'CashFlow Calc'!N208</f>
        <v>0</v>
      </c>
      <c r="J79" s="128">
        <f>'CashFlow Calc'!O208</f>
        <v>0</v>
      </c>
      <c r="K79" s="128">
        <f>'CashFlow Calc'!P208</f>
        <v>0</v>
      </c>
      <c r="L79" s="128">
        <f>'CashFlow Calc'!Q208</f>
        <v>0</v>
      </c>
      <c r="M79" s="128">
        <f>'CashFlow Calc'!R208</f>
        <v>0</v>
      </c>
      <c r="N79" s="128">
        <f>'CashFlow Calc'!S208</f>
        <v>0</v>
      </c>
      <c r="O79" s="128">
        <f>'CashFlow Calc'!T208</f>
        <v>0</v>
      </c>
      <c r="P79" s="128">
        <f>'CashFlow Calc'!U208</f>
        <v>0</v>
      </c>
      <c r="Q79" s="128">
        <f>'CashFlow Calc'!V208</f>
        <v>0</v>
      </c>
      <c r="R79" s="128">
        <f>'CashFlow Calc'!W208</f>
        <v>0</v>
      </c>
      <c r="S79" s="128">
        <f>'CashFlow Calc'!X208</f>
        <v>0</v>
      </c>
      <c r="T79" s="128">
        <f>'CashFlow Calc'!Y208</f>
        <v>0</v>
      </c>
      <c r="U79" s="128">
        <f>'CashFlow Calc'!Z208</f>
        <v>0</v>
      </c>
      <c r="V79" s="128">
        <f>'CashFlow Calc'!AA208</f>
        <v>0</v>
      </c>
      <c r="W79" s="128">
        <f>'CashFlow Calc'!AB208</f>
        <v>0</v>
      </c>
      <c r="X79" s="128">
        <f>'CashFlow Calc'!AC208</f>
        <v>0</v>
      </c>
      <c r="Y79" s="128">
        <f>'CashFlow Calc'!AD208</f>
        <v>0</v>
      </c>
      <c r="Z79" s="128">
        <f>'CashFlow Calc'!AE208</f>
        <v>0</v>
      </c>
      <c r="AA79" s="128">
        <f>'CashFlow Calc'!AF208</f>
        <v>0</v>
      </c>
      <c r="AB79" s="128">
        <f>'CashFlow Calc'!AG208</f>
        <v>0</v>
      </c>
      <c r="AC79" s="128">
        <f>'CashFlow Calc'!AH208</f>
        <v>0</v>
      </c>
      <c r="AD79" s="128">
        <f>'CashFlow Calc'!AI208</f>
        <v>0</v>
      </c>
      <c r="AE79" s="128">
        <f>'CashFlow Calc'!AJ208</f>
        <v>0</v>
      </c>
      <c r="AF79" s="128">
        <f>'CashFlow Calc'!AK208</f>
        <v>0</v>
      </c>
      <c r="AG79" s="128">
        <f>'CashFlow Calc'!AL208</f>
        <v>0</v>
      </c>
      <c r="AH79" s="128">
        <f>'CashFlow Calc'!AM208</f>
        <v>0</v>
      </c>
      <c r="AI79" s="128">
        <f>'CashFlow Calc'!AN208</f>
        <v>0</v>
      </c>
      <c r="AJ79" s="128">
        <f>'CashFlow Calc'!AO208</f>
        <v>0</v>
      </c>
      <c r="AK79" s="128">
        <f>'CashFlow Calc'!AP208</f>
        <v>0</v>
      </c>
      <c r="AL79" s="128">
        <f>'CashFlow Calc'!AQ208</f>
        <v>0</v>
      </c>
      <c r="AM79" s="128">
        <f>'CashFlow Calc'!AR208</f>
        <v>0</v>
      </c>
      <c r="AN79" s="128">
        <f>'CashFlow Calc'!AS208</f>
        <v>0</v>
      </c>
      <c r="AO79" s="128">
        <f>'CashFlow Calc'!AT208</f>
        <v>0</v>
      </c>
      <c r="AP79" s="128">
        <f>'CashFlow Calc'!AU208</f>
        <v>0</v>
      </c>
      <c r="AQ79" s="128">
        <f>'CashFlow Calc'!AV208</f>
        <v>0</v>
      </c>
      <c r="AR79" s="128">
        <f>'CashFlow Calc'!AW208</f>
        <v>0</v>
      </c>
      <c r="AS79" s="128">
        <f>'CashFlow Calc'!AX208</f>
        <v>0</v>
      </c>
      <c r="AT79" s="128">
        <f>'CashFlow Calc'!AY208</f>
        <v>0</v>
      </c>
      <c r="AU79" s="128">
        <f>'CashFlow Calc'!AZ208</f>
        <v>0</v>
      </c>
      <c r="AV79" s="128">
        <f>'CashFlow Calc'!BA208</f>
        <v>0</v>
      </c>
      <c r="AW79" s="128">
        <f>'CashFlow Calc'!BB208</f>
        <v>0</v>
      </c>
      <c r="AX79" s="128">
        <f>'CashFlow Calc'!BC208</f>
        <v>0</v>
      </c>
      <c r="AY79" s="128">
        <f>'CashFlow Calc'!BD208</f>
        <v>0</v>
      </c>
      <c r="AZ79" s="128">
        <f>'CashFlow Calc'!BE208</f>
        <v>0</v>
      </c>
      <c r="BA79" s="128">
        <f>'CashFlow Calc'!BF208</f>
        <v>0</v>
      </c>
      <c r="BB79" s="128">
        <f>'CashFlow Calc'!BG208</f>
        <v>0</v>
      </c>
      <c r="BC79" s="128">
        <f>'CashFlow Calc'!BH208</f>
        <v>0</v>
      </c>
      <c r="BD79" s="128">
        <f>'CashFlow Calc'!BI208</f>
        <v>0</v>
      </c>
      <c r="BE79" s="128">
        <f>'CashFlow Calc'!BJ208</f>
        <v>0</v>
      </c>
      <c r="BF79" s="128">
        <f>'CashFlow Calc'!BK208</f>
        <v>0</v>
      </c>
      <c r="BG79" s="128">
        <f>'CashFlow Calc'!BL208</f>
        <v>0</v>
      </c>
      <c r="BH79" s="128">
        <f>'CashFlow Calc'!BM208</f>
        <v>0</v>
      </c>
      <c r="BI79" s="128">
        <f>'CashFlow Calc'!BN208</f>
        <v>0</v>
      </c>
      <c r="BJ79" s="128">
        <f>'CashFlow Calc'!BO208</f>
        <v>0</v>
      </c>
      <c r="BK79" s="128">
        <f>'CashFlow Calc'!BP208</f>
        <v>0</v>
      </c>
      <c r="BL79" s="128">
        <f>'CashFlow Calc'!BQ208</f>
        <v>0</v>
      </c>
      <c r="BM79" s="128">
        <f>'CashFlow Calc'!BR208</f>
        <v>0</v>
      </c>
      <c r="BN79" s="128">
        <f t="shared" si="1"/>
        <v>0</v>
      </c>
    </row>
    <row r="80" spans="1:66" s="96" customFormat="1" ht="11.25" hidden="1" customHeight="1" outlineLevel="1">
      <c r="A80" s="177">
        <f>'CashFlow Calc'!A211</f>
        <v>42</v>
      </c>
      <c r="B80" s="165" t="str">
        <f>'CashFlow Calc'!B211</f>
        <v>Gas main</v>
      </c>
      <c r="C80" s="128">
        <f>'CashFlow Calc'!H213</f>
        <v>0</v>
      </c>
      <c r="D80" s="128">
        <f>'CashFlow Calc'!I213</f>
        <v>0</v>
      </c>
      <c r="E80" s="128">
        <f>'CashFlow Calc'!J213</f>
        <v>0</v>
      </c>
      <c r="F80" s="128">
        <f>'CashFlow Calc'!K213</f>
        <v>0</v>
      </c>
      <c r="G80" s="128">
        <f>'CashFlow Calc'!L213</f>
        <v>0</v>
      </c>
      <c r="H80" s="128">
        <f>'CashFlow Calc'!M213</f>
        <v>0</v>
      </c>
      <c r="I80" s="128">
        <f>'CashFlow Calc'!N213</f>
        <v>0</v>
      </c>
      <c r="J80" s="128">
        <f>'CashFlow Calc'!O213</f>
        <v>0</v>
      </c>
      <c r="K80" s="128">
        <f>'CashFlow Calc'!P213</f>
        <v>0</v>
      </c>
      <c r="L80" s="128">
        <f>'CashFlow Calc'!Q213</f>
        <v>0</v>
      </c>
      <c r="M80" s="128">
        <f>'CashFlow Calc'!R213</f>
        <v>0</v>
      </c>
      <c r="N80" s="128">
        <f>'CashFlow Calc'!S213</f>
        <v>0</v>
      </c>
      <c r="O80" s="128">
        <f>'CashFlow Calc'!T213</f>
        <v>0</v>
      </c>
      <c r="P80" s="128">
        <f>'CashFlow Calc'!U213</f>
        <v>0</v>
      </c>
      <c r="Q80" s="128">
        <f>'CashFlow Calc'!V213</f>
        <v>0</v>
      </c>
      <c r="R80" s="128">
        <f>'CashFlow Calc'!W213</f>
        <v>0</v>
      </c>
      <c r="S80" s="128">
        <f>'CashFlow Calc'!X213</f>
        <v>0</v>
      </c>
      <c r="T80" s="128">
        <f>'CashFlow Calc'!Y213</f>
        <v>0</v>
      </c>
      <c r="U80" s="128">
        <f>'CashFlow Calc'!Z213</f>
        <v>0</v>
      </c>
      <c r="V80" s="128">
        <f>'CashFlow Calc'!AA213</f>
        <v>0</v>
      </c>
      <c r="W80" s="128">
        <f>'CashFlow Calc'!AB213</f>
        <v>0</v>
      </c>
      <c r="X80" s="128">
        <f>'CashFlow Calc'!AC213</f>
        <v>0</v>
      </c>
      <c r="Y80" s="128">
        <f>'CashFlow Calc'!AD213</f>
        <v>0</v>
      </c>
      <c r="Z80" s="128">
        <f>'CashFlow Calc'!AE213</f>
        <v>0</v>
      </c>
      <c r="AA80" s="128">
        <f>'CashFlow Calc'!AF213</f>
        <v>0</v>
      </c>
      <c r="AB80" s="128">
        <f>'CashFlow Calc'!AG213</f>
        <v>0</v>
      </c>
      <c r="AC80" s="128">
        <f>'CashFlow Calc'!AH213</f>
        <v>0</v>
      </c>
      <c r="AD80" s="128">
        <f>'CashFlow Calc'!AI213</f>
        <v>0</v>
      </c>
      <c r="AE80" s="128">
        <f>'CashFlow Calc'!AJ213</f>
        <v>0</v>
      </c>
      <c r="AF80" s="128">
        <f>'CashFlow Calc'!AK213</f>
        <v>0</v>
      </c>
      <c r="AG80" s="128">
        <f>'CashFlow Calc'!AL213</f>
        <v>0</v>
      </c>
      <c r="AH80" s="128">
        <f>'CashFlow Calc'!AM213</f>
        <v>0</v>
      </c>
      <c r="AI80" s="128">
        <f>'CashFlow Calc'!AN213</f>
        <v>0</v>
      </c>
      <c r="AJ80" s="128">
        <f>'CashFlow Calc'!AO213</f>
        <v>0</v>
      </c>
      <c r="AK80" s="128">
        <f>'CashFlow Calc'!AP213</f>
        <v>0</v>
      </c>
      <c r="AL80" s="128">
        <f>'CashFlow Calc'!AQ213</f>
        <v>0</v>
      </c>
      <c r="AM80" s="128">
        <f>'CashFlow Calc'!AR213</f>
        <v>0</v>
      </c>
      <c r="AN80" s="128">
        <f>'CashFlow Calc'!AS213</f>
        <v>0</v>
      </c>
      <c r="AO80" s="128">
        <f>'CashFlow Calc'!AT213</f>
        <v>0</v>
      </c>
      <c r="AP80" s="128">
        <f>'CashFlow Calc'!AU213</f>
        <v>0</v>
      </c>
      <c r="AQ80" s="128">
        <f>'CashFlow Calc'!AV213</f>
        <v>0</v>
      </c>
      <c r="AR80" s="128">
        <f>'CashFlow Calc'!AW213</f>
        <v>0</v>
      </c>
      <c r="AS80" s="128">
        <f>'CashFlow Calc'!AX213</f>
        <v>0</v>
      </c>
      <c r="AT80" s="128">
        <f>'CashFlow Calc'!AY213</f>
        <v>0</v>
      </c>
      <c r="AU80" s="128">
        <f>'CashFlow Calc'!AZ213</f>
        <v>0</v>
      </c>
      <c r="AV80" s="128">
        <f>'CashFlow Calc'!BA213</f>
        <v>0</v>
      </c>
      <c r="AW80" s="128">
        <f>'CashFlow Calc'!BB213</f>
        <v>0</v>
      </c>
      <c r="AX80" s="128">
        <f>'CashFlow Calc'!BC213</f>
        <v>0</v>
      </c>
      <c r="AY80" s="128">
        <f>'CashFlow Calc'!BD213</f>
        <v>0</v>
      </c>
      <c r="AZ80" s="128">
        <f>'CashFlow Calc'!BE213</f>
        <v>0</v>
      </c>
      <c r="BA80" s="128">
        <f>'CashFlow Calc'!BF213</f>
        <v>0</v>
      </c>
      <c r="BB80" s="128">
        <f>'CashFlow Calc'!BG213</f>
        <v>0</v>
      </c>
      <c r="BC80" s="128">
        <f>'CashFlow Calc'!BH213</f>
        <v>0</v>
      </c>
      <c r="BD80" s="128">
        <f>'CashFlow Calc'!BI213</f>
        <v>0</v>
      </c>
      <c r="BE80" s="128">
        <f>'CashFlow Calc'!BJ213</f>
        <v>0</v>
      </c>
      <c r="BF80" s="128">
        <f>'CashFlow Calc'!BK213</f>
        <v>0</v>
      </c>
      <c r="BG80" s="128">
        <f>'CashFlow Calc'!BL213</f>
        <v>0</v>
      </c>
      <c r="BH80" s="128">
        <f>'CashFlow Calc'!BM213</f>
        <v>0</v>
      </c>
      <c r="BI80" s="128">
        <f>'CashFlow Calc'!BN213</f>
        <v>0</v>
      </c>
      <c r="BJ80" s="128">
        <f>'CashFlow Calc'!BO213</f>
        <v>0</v>
      </c>
      <c r="BK80" s="128">
        <f>'CashFlow Calc'!BP213</f>
        <v>0</v>
      </c>
      <c r="BL80" s="128">
        <f>'CashFlow Calc'!BQ213</f>
        <v>0</v>
      </c>
      <c r="BM80" s="128">
        <f>'CashFlow Calc'!BR213</f>
        <v>0</v>
      </c>
      <c r="BN80" s="128">
        <f t="shared" si="1"/>
        <v>0</v>
      </c>
    </row>
    <row r="81" spans="1:66" s="96" customFormat="1" ht="11.25" hidden="1" customHeight="1" outlineLevel="1">
      <c r="A81" s="177">
        <f>'CashFlow Calc'!A216</f>
        <v>43</v>
      </c>
      <c r="B81" s="165" t="str">
        <f>'CashFlow Calc'!B216</f>
        <v>Electrical main</v>
      </c>
      <c r="C81" s="128">
        <f>'CashFlow Calc'!H218</f>
        <v>0</v>
      </c>
      <c r="D81" s="128">
        <f>'CashFlow Calc'!I218</f>
        <v>0</v>
      </c>
      <c r="E81" s="128">
        <f>'CashFlow Calc'!J218</f>
        <v>0</v>
      </c>
      <c r="F81" s="128">
        <f>'CashFlow Calc'!K218</f>
        <v>0</v>
      </c>
      <c r="G81" s="128">
        <f>'CashFlow Calc'!L218</f>
        <v>0</v>
      </c>
      <c r="H81" s="128">
        <f>'CashFlow Calc'!M218</f>
        <v>0</v>
      </c>
      <c r="I81" s="128">
        <f>'CashFlow Calc'!N218</f>
        <v>0</v>
      </c>
      <c r="J81" s="128">
        <f>'CashFlow Calc'!O218</f>
        <v>0</v>
      </c>
      <c r="K81" s="128">
        <f>'CashFlow Calc'!P218</f>
        <v>0</v>
      </c>
      <c r="L81" s="128">
        <f>'CashFlow Calc'!Q218</f>
        <v>0</v>
      </c>
      <c r="M81" s="128">
        <f>'CashFlow Calc'!R218</f>
        <v>0</v>
      </c>
      <c r="N81" s="128">
        <f>'CashFlow Calc'!S218</f>
        <v>0</v>
      </c>
      <c r="O81" s="128">
        <f>'CashFlow Calc'!T218</f>
        <v>0</v>
      </c>
      <c r="P81" s="128">
        <f>'CashFlow Calc'!U218</f>
        <v>0</v>
      </c>
      <c r="Q81" s="128">
        <f>'CashFlow Calc'!V218</f>
        <v>0</v>
      </c>
      <c r="R81" s="128">
        <f>'CashFlow Calc'!W218</f>
        <v>0</v>
      </c>
      <c r="S81" s="128">
        <f>'CashFlow Calc'!X218</f>
        <v>0</v>
      </c>
      <c r="T81" s="128">
        <f>'CashFlow Calc'!Y218</f>
        <v>0</v>
      </c>
      <c r="U81" s="128">
        <f>'CashFlow Calc'!Z218</f>
        <v>0</v>
      </c>
      <c r="V81" s="128">
        <f>'CashFlow Calc'!AA218</f>
        <v>0</v>
      </c>
      <c r="W81" s="128">
        <f>'CashFlow Calc'!AB218</f>
        <v>0</v>
      </c>
      <c r="X81" s="128">
        <f>'CashFlow Calc'!AC218</f>
        <v>0</v>
      </c>
      <c r="Y81" s="128">
        <f>'CashFlow Calc'!AD218</f>
        <v>0</v>
      </c>
      <c r="Z81" s="128">
        <f>'CashFlow Calc'!AE218</f>
        <v>0</v>
      </c>
      <c r="AA81" s="128">
        <f>'CashFlow Calc'!AF218</f>
        <v>0</v>
      </c>
      <c r="AB81" s="128">
        <f>'CashFlow Calc'!AG218</f>
        <v>0</v>
      </c>
      <c r="AC81" s="128">
        <f>'CashFlow Calc'!AH218</f>
        <v>0</v>
      </c>
      <c r="AD81" s="128">
        <f>'CashFlow Calc'!AI218</f>
        <v>0</v>
      </c>
      <c r="AE81" s="128">
        <f>'CashFlow Calc'!AJ218</f>
        <v>0</v>
      </c>
      <c r="AF81" s="128">
        <f>'CashFlow Calc'!AK218</f>
        <v>0</v>
      </c>
      <c r="AG81" s="128">
        <f>'CashFlow Calc'!AL218</f>
        <v>0</v>
      </c>
      <c r="AH81" s="128">
        <f>'CashFlow Calc'!AM218</f>
        <v>0</v>
      </c>
      <c r="AI81" s="128">
        <f>'CashFlow Calc'!AN218</f>
        <v>0</v>
      </c>
      <c r="AJ81" s="128">
        <f>'CashFlow Calc'!AO218</f>
        <v>0</v>
      </c>
      <c r="AK81" s="128">
        <f>'CashFlow Calc'!AP218</f>
        <v>0</v>
      </c>
      <c r="AL81" s="128">
        <f>'CashFlow Calc'!AQ218</f>
        <v>0</v>
      </c>
      <c r="AM81" s="128">
        <f>'CashFlow Calc'!AR218</f>
        <v>0</v>
      </c>
      <c r="AN81" s="128">
        <f>'CashFlow Calc'!AS218</f>
        <v>0</v>
      </c>
      <c r="AO81" s="128">
        <f>'CashFlow Calc'!AT218</f>
        <v>0</v>
      </c>
      <c r="AP81" s="128">
        <f>'CashFlow Calc'!AU218</f>
        <v>0</v>
      </c>
      <c r="AQ81" s="128">
        <f>'CashFlow Calc'!AV218</f>
        <v>0</v>
      </c>
      <c r="AR81" s="128">
        <f>'CashFlow Calc'!AW218</f>
        <v>0</v>
      </c>
      <c r="AS81" s="128">
        <f>'CashFlow Calc'!AX218</f>
        <v>0</v>
      </c>
      <c r="AT81" s="128">
        <f>'CashFlow Calc'!AY218</f>
        <v>0</v>
      </c>
      <c r="AU81" s="128">
        <f>'CashFlow Calc'!AZ218</f>
        <v>0</v>
      </c>
      <c r="AV81" s="128">
        <f>'CashFlow Calc'!BA218</f>
        <v>0</v>
      </c>
      <c r="AW81" s="128">
        <f>'CashFlow Calc'!BB218</f>
        <v>0</v>
      </c>
      <c r="AX81" s="128">
        <f>'CashFlow Calc'!BC218</f>
        <v>0</v>
      </c>
      <c r="AY81" s="128">
        <f>'CashFlow Calc'!BD218</f>
        <v>0</v>
      </c>
      <c r="AZ81" s="128">
        <f>'CashFlow Calc'!BE218</f>
        <v>0</v>
      </c>
      <c r="BA81" s="128">
        <f>'CashFlow Calc'!BF218</f>
        <v>0</v>
      </c>
      <c r="BB81" s="128">
        <f>'CashFlow Calc'!BG218</f>
        <v>0</v>
      </c>
      <c r="BC81" s="128">
        <f>'CashFlow Calc'!BH218</f>
        <v>0</v>
      </c>
      <c r="BD81" s="128">
        <f>'CashFlow Calc'!BI218</f>
        <v>0</v>
      </c>
      <c r="BE81" s="128">
        <f>'CashFlow Calc'!BJ218</f>
        <v>0</v>
      </c>
      <c r="BF81" s="128">
        <f>'CashFlow Calc'!BK218</f>
        <v>0</v>
      </c>
      <c r="BG81" s="128">
        <f>'CashFlow Calc'!BL218</f>
        <v>0</v>
      </c>
      <c r="BH81" s="128">
        <f>'CashFlow Calc'!BM218</f>
        <v>0</v>
      </c>
      <c r="BI81" s="128">
        <f>'CashFlow Calc'!BN218</f>
        <v>0</v>
      </c>
      <c r="BJ81" s="128">
        <f>'CashFlow Calc'!BO218</f>
        <v>0</v>
      </c>
      <c r="BK81" s="128">
        <f>'CashFlow Calc'!BP218</f>
        <v>0</v>
      </c>
      <c r="BL81" s="128">
        <f>'CashFlow Calc'!BQ218</f>
        <v>0</v>
      </c>
      <c r="BM81" s="128">
        <f>'CashFlow Calc'!BR218</f>
        <v>0</v>
      </c>
      <c r="BN81" s="128">
        <f t="shared" si="1"/>
        <v>0</v>
      </c>
    </row>
    <row r="82" spans="1:66" s="96" customFormat="1" ht="11.25" hidden="1" customHeight="1" outlineLevel="1">
      <c r="A82" s="177">
        <f>'CashFlow Calc'!A221</f>
        <v>44</v>
      </c>
      <c r="B82" s="165" t="str">
        <f>'CashFlow Calc'!B221</f>
        <v>Telecommunications</v>
      </c>
      <c r="C82" s="128">
        <f>'CashFlow Calc'!H223</f>
        <v>0</v>
      </c>
      <c r="D82" s="128">
        <f>'CashFlow Calc'!I223</f>
        <v>0</v>
      </c>
      <c r="E82" s="128">
        <f>'CashFlow Calc'!J223</f>
        <v>0</v>
      </c>
      <c r="F82" s="128">
        <f>'CashFlow Calc'!K223</f>
        <v>0</v>
      </c>
      <c r="G82" s="128">
        <f>'CashFlow Calc'!L223</f>
        <v>0</v>
      </c>
      <c r="H82" s="128">
        <f>'CashFlow Calc'!M223</f>
        <v>0</v>
      </c>
      <c r="I82" s="128">
        <f>'CashFlow Calc'!N223</f>
        <v>0</v>
      </c>
      <c r="J82" s="128">
        <f>'CashFlow Calc'!O223</f>
        <v>0</v>
      </c>
      <c r="K82" s="128">
        <f>'CashFlow Calc'!P223</f>
        <v>0</v>
      </c>
      <c r="L82" s="128">
        <f>'CashFlow Calc'!Q223</f>
        <v>0</v>
      </c>
      <c r="M82" s="128">
        <f>'CashFlow Calc'!R223</f>
        <v>0</v>
      </c>
      <c r="N82" s="128">
        <f>'CashFlow Calc'!S223</f>
        <v>0</v>
      </c>
      <c r="O82" s="128">
        <f>'CashFlow Calc'!T223</f>
        <v>0</v>
      </c>
      <c r="P82" s="128">
        <f>'CashFlow Calc'!U223</f>
        <v>0</v>
      </c>
      <c r="Q82" s="128">
        <f>'CashFlow Calc'!V223</f>
        <v>0</v>
      </c>
      <c r="R82" s="128">
        <f>'CashFlow Calc'!W223</f>
        <v>0</v>
      </c>
      <c r="S82" s="128">
        <f>'CashFlow Calc'!X223</f>
        <v>0</v>
      </c>
      <c r="T82" s="128">
        <f>'CashFlow Calc'!Y223</f>
        <v>0</v>
      </c>
      <c r="U82" s="128">
        <f>'CashFlow Calc'!Z223</f>
        <v>0</v>
      </c>
      <c r="V82" s="128">
        <f>'CashFlow Calc'!AA223</f>
        <v>0</v>
      </c>
      <c r="W82" s="128">
        <f>'CashFlow Calc'!AB223</f>
        <v>0</v>
      </c>
      <c r="X82" s="128">
        <f>'CashFlow Calc'!AC223</f>
        <v>0</v>
      </c>
      <c r="Y82" s="128">
        <f>'CashFlow Calc'!AD223</f>
        <v>0</v>
      </c>
      <c r="Z82" s="128">
        <f>'CashFlow Calc'!AE223</f>
        <v>0</v>
      </c>
      <c r="AA82" s="128">
        <f>'CashFlow Calc'!AF223</f>
        <v>0</v>
      </c>
      <c r="AB82" s="128">
        <f>'CashFlow Calc'!AG223</f>
        <v>0</v>
      </c>
      <c r="AC82" s="128">
        <f>'CashFlow Calc'!AH223</f>
        <v>0</v>
      </c>
      <c r="AD82" s="128">
        <f>'CashFlow Calc'!AI223</f>
        <v>0</v>
      </c>
      <c r="AE82" s="128">
        <f>'CashFlow Calc'!AJ223</f>
        <v>0</v>
      </c>
      <c r="AF82" s="128">
        <f>'CashFlow Calc'!AK223</f>
        <v>0</v>
      </c>
      <c r="AG82" s="128">
        <f>'CashFlow Calc'!AL223</f>
        <v>0</v>
      </c>
      <c r="AH82" s="128">
        <f>'CashFlow Calc'!AM223</f>
        <v>0</v>
      </c>
      <c r="AI82" s="128">
        <f>'CashFlow Calc'!AN223</f>
        <v>0</v>
      </c>
      <c r="AJ82" s="128">
        <f>'CashFlow Calc'!AO223</f>
        <v>0</v>
      </c>
      <c r="AK82" s="128">
        <f>'CashFlow Calc'!AP223</f>
        <v>0</v>
      </c>
      <c r="AL82" s="128">
        <f>'CashFlow Calc'!AQ223</f>
        <v>0</v>
      </c>
      <c r="AM82" s="128">
        <f>'CashFlow Calc'!AR223</f>
        <v>0</v>
      </c>
      <c r="AN82" s="128">
        <f>'CashFlow Calc'!AS223</f>
        <v>0</v>
      </c>
      <c r="AO82" s="128">
        <f>'CashFlow Calc'!AT223</f>
        <v>0</v>
      </c>
      <c r="AP82" s="128">
        <f>'CashFlow Calc'!AU223</f>
        <v>0</v>
      </c>
      <c r="AQ82" s="128">
        <f>'CashFlow Calc'!AV223</f>
        <v>0</v>
      </c>
      <c r="AR82" s="128">
        <f>'CashFlow Calc'!AW223</f>
        <v>0</v>
      </c>
      <c r="AS82" s="128">
        <f>'CashFlow Calc'!AX223</f>
        <v>0</v>
      </c>
      <c r="AT82" s="128">
        <f>'CashFlow Calc'!AY223</f>
        <v>0</v>
      </c>
      <c r="AU82" s="128">
        <f>'CashFlow Calc'!AZ223</f>
        <v>0</v>
      </c>
      <c r="AV82" s="128">
        <f>'CashFlow Calc'!BA223</f>
        <v>0</v>
      </c>
      <c r="AW82" s="128">
        <f>'CashFlow Calc'!BB223</f>
        <v>0</v>
      </c>
      <c r="AX82" s="128">
        <f>'CashFlow Calc'!BC223</f>
        <v>0</v>
      </c>
      <c r="AY82" s="128">
        <f>'CashFlow Calc'!BD223</f>
        <v>0</v>
      </c>
      <c r="AZ82" s="128">
        <f>'CashFlow Calc'!BE223</f>
        <v>0</v>
      </c>
      <c r="BA82" s="128">
        <f>'CashFlow Calc'!BF223</f>
        <v>0</v>
      </c>
      <c r="BB82" s="128">
        <f>'CashFlow Calc'!BG223</f>
        <v>0</v>
      </c>
      <c r="BC82" s="128">
        <f>'CashFlow Calc'!BH223</f>
        <v>0</v>
      </c>
      <c r="BD82" s="128">
        <f>'CashFlow Calc'!BI223</f>
        <v>0</v>
      </c>
      <c r="BE82" s="128">
        <f>'CashFlow Calc'!BJ223</f>
        <v>0</v>
      </c>
      <c r="BF82" s="128">
        <f>'CashFlow Calc'!BK223</f>
        <v>0</v>
      </c>
      <c r="BG82" s="128">
        <f>'CashFlow Calc'!BL223</f>
        <v>0</v>
      </c>
      <c r="BH82" s="128">
        <f>'CashFlow Calc'!BM223</f>
        <v>0</v>
      </c>
      <c r="BI82" s="128">
        <f>'CashFlow Calc'!BN223</f>
        <v>0</v>
      </c>
      <c r="BJ82" s="128">
        <f>'CashFlow Calc'!BO223</f>
        <v>0</v>
      </c>
      <c r="BK82" s="128">
        <f>'CashFlow Calc'!BP223</f>
        <v>0</v>
      </c>
      <c r="BL82" s="128">
        <f>'CashFlow Calc'!BQ223</f>
        <v>0</v>
      </c>
      <c r="BM82" s="128">
        <f>'CashFlow Calc'!BR223</f>
        <v>0</v>
      </c>
      <c r="BN82" s="128">
        <f t="shared" si="1"/>
        <v>0</v>
      </c>
    </row>
    <row r="83" spans="1:66" s="96" customFormat="1" ht="11.25" hidden="1" customHeight="1" outlineLevel="1">
      <c r="A83" s="177">
        <f>'CashFlow Calc'!A226</f>
        <v>45</v>
      </c>
      <c r="B83" s="165" t="str">
        <f>'CashFlow Calc'!B226</f>
        <v>Enabling &amp; earthworks</v>
      </c>
      <c r="C83" s="128">
        <f>'CashFlow Calc'!H228</f>
        <v>0</v>
      </c>
      <c r="D83" s="128">
        <f>'CashFlow Calc'!I228</f>
        <v>0</v>
      </c>
      <c r="E83" s="128">
        <f>'CashFlow Calc'!J228</f>
        <v>0</v>
      </c>
      <c r="F83" s="128">
        <f>'CashFlow Calc'!K228</f>
        <v>0</v>
      </c>
      <c r="G83" s="128">
        <f>'CashFlow Calc'!L228</f>
        <v>0</v>
      </c>
      <c r="H83" s="128">
        <f>'CashFlow Calc'!M228</f>
        <v>0</v>
      </c>
      <c r="I83" s="128">
        <f>'CashFlow Calc'!N228</f>
        <v>0</v>
      </c>
      <c r="J83" s="128">
        <f>'CashFlow Calc'!O228</f>
        <v>0</v>
      </c>
      <c r="K83" s="128">
        <f>'CashFlow Calc'!P228</f>
        <v>0</v>
      </c>
      <c r="L83" s="128">
        <f>'CashFlow Calc'!Q228</f>
        <v>0</v>
      </c>
      <c r="M83" s="128">
        <f>'CashFlow Calc'!R228</f>
        <v>0</v>
      </c>
      <c r="N83" s="128">
        <f>'CashFlow Calc'!S228</f>
        <v>0</v>
      </c>
      <c r="O83" s="128">
        <f>'CashFlow Calc'!T228</f>
        <v>0</v>
      </c>
      <c r="P83" s="128">
        <f>'CashFlow Calc'!U228</f>
        <v>0</v>
      </c>
      <c r="Q83" s="128">
        <f>'CashFlow Calc'!V228</f>
        <v>0</v>
      </c>
      <c r="R83" s="128">
        <f>'CashFlow Calc'!W228</f>
        <v>0</v>
      </c>
      <c r="S83" s="128">
        <f>'CashFlow Calc'!X228</f>
        <v>0</v>
      </c>
      <c r="T83" s="128">
        <f>'CashFlow Calc'!Y228</f>
        <v>0</v>
      </c>
      <c r="U83" s="128">
        <f>'CashFlow Calc'!Z228</f>
        <v>0</v>
      </c>
      <c r="V83" s="128">
        <f>'CashFlow Calc'!AA228</f>
        <v>0</v>
      </c>
      <c r="W83" s="128">
        <f>'CashFlow Calc'!AB228</f>
        <v>0</v>
      </c>
      <c r="X83" s="128">
        <f>'CashFlow Calc'!AC228</f>
        <v>0</v>
      </c>
      <c r="Y83" s="128">
        <f>'CashFlow Calc'!AD228</f>
        <v>0</v>
      </c>
      <c r="Z83" s="128">
        <f>'CashFlow Calc'!AE228</f>
        <v>0</v>
      </c>
      <c r="AA83" s="128">
        <f>'CashFlow Calc'!AF228</f>
        <v>0</v>
      </c>
      <c r="AB83" s="128">
        <f>'CashFlow Calc'!AG228</f>
        <v>0</v>
      </c>
      <c r="AC83" s="128">
        <f>'CashFlow Calc'!AH228</f>
        <v>0</v>
      </c>
      <c r="AD83" s="128">
        <f>'CashFlow Calc'!AI228</f>
        <v>0</v>
      </c>
      <c r="AE83" s="128">
        <f>'CashFlow Calc'!AJ228</f>
        <v>0</v>
      </c>
      <c r="AF83" s="128">
        <f>'CashFlow Calc'!AK228</f>
        <v>0</v>
      </c>
      <c r="AG83" s="128">
        <f>'CashFlow Calc'!AL228</f>
        <v>0</v>
      </c>
      <c r="AH83" s="128">
        <f>'CashFlow Calc'!AM228</f>
        <v>0</v>
      </c>
      <c r="AI83" s="128">
        <f>'CashFlow Calc'!AN228</f>
        <v>0</v>
      </c>
      <c r="AJ83" s="128">
        <f>'CashFlow Calc'!AO228</f>
        <v>0</v>
      </c>
      <c r="AK83" s="128">
        <f>'CashFlow Calc'!AP228</f>
        <v>0</v>
      </c>
      <c r="AL83" s="128">
        <f>'CashFlow Calc'!AQ228</f>
        <v>0</v>
      </c>
      <c r="AM83" s="128">
        <f>'CashFlow Calc'!AR228</f>
        <v>0</v>
      </c>
      <c r="AN83" s="128">
        <f>'CashFlow Calc'!AS228</f>
        <v>0</v>
      </c>
      <c r="AO83" s="128">
        <f>'CashFlow Calc'!AT228</f>
        <v>0</v>
      </c>
      <c r="AP83" s="128">
        <f>'CashFlow Calc'!AU228</f>
        <v>0</v>
      </c>
      <c r="AQ83" s="128">
        <f>'CashFlow Calc'!AV228</f>
        <v>0</v>
      </c>
      <c r="AR83" s="128">
        <f>'CashFlow Calc'!AW228</f>
        <v>0</v>
      </c>
      <c r="AS83" s="128">
        <f>'CashFlow Calc'!AX228</f>
        <v>0</v>
      </c>
      <c r="AT83" s="128">
        <f>'CashFlow Calc'!AY228</f>
        <v>0</v>
      </c>
      <c r="AU83" s="128">
        <f>'CashFlow Calc'!AZ228</f>
        <v>0</v>
      </c>
      <c r="AV83" s="128">
        <f>'CashFlow Calc'!BA228</f>
        <v>0</v>
      </c>
      <c r="AW83" s="128">
        <f>'CashFlow Calc'!BB228</f>
        <v>0</v>
      </c>
      <c r="AX83" s="128">
        <f>'CashFlow Calc'!BC228</f>
        <v>0</v>
      </c>
      <c r="AY83" s="128">
        <f>'CashFlow Calc'!BD228</f>
        <v>0</v>
      </c>
      <c r="AZ83" s="128">
        <f>'CashFlow Calc'!BE228</f>
        <v>0</v>
      </c>
      <c r="BA83" s="128">
        <f>'CashFlow Calc'!BF228</f>
        <v>0</v>
      </c>
      <c r="BB83" s="128">
        <f>'CashFlow Calc'!BG228</f>
        <v>0</v>
      </c>
      <c r="BC83" s="128">
        <f>'CashFlow Calc'!BH228</f>
        <v>0</v>
      </c>
      <c r="BD83" s="128">
        <f>'CashFlow Calc'!BI228</f>
        <v>0</v>
      </c>
      <c r="BE83" s="128">
        <f>'CashFlow Calc'!BJ228</f>
        <v>0</v>
      </c>
      <c r="BF83" s="128">
        <f>'CashFlow Calc'!BK228</f>
        <v>0</v>
      </c>
      <c r="BG83" s="128">
        <f>'CashFlow Calc'!BL228</f>
        <v>0</v>
      </c>
      <c r="BH83" s="128">
        <f>'CashFlow Calc'!BM228</f>
        <v>0</v>
      </c>
      <c r="BI83" s="128">
        <f>'CashFlow Calc'!BN228</f>
        <v>0</v>
      </c>
      <c r="BJ83" s="128">
        <f>'CashFlow Calc'!BO228</f>
        <v>0</v>
      </c>
      <c r="BK83" s="128">
        <f>'CashFlow Calc'!BP228</f>
        <v>0</v>
      </c>
      <c r="BL83" s="128">
        <f>'CashFlow Calc'!BQ228</f>
        <v>0</v>
      </c>
      <c r="BM83" s="128">
        <f>'CashFlow Calc'!BR228</f>
        <v>0</v>
      </c>
      <c r="BN83" s="128">
        <f t="shared" si="1"/>
        <v>0</v>
      </c>
    </row>
    <row r="84" spans="1:66" s="96" customFormat="1" ht="11.25" hidden="1" customHeight="1" outlineLevel="1">
      <c r="A84" s="177">
        <f>'CashFlow Calc'!A231</f>
        <v>46</v>
      </c>
      <c r="B84" s="165" t="str">
        <f>'CashFlow Calc'!B231</f>
        <v>Pre-enabling works</v>
      </c>
      <c r="C84" s="128">
        <f>'CashFlow Calc'!H233</f>
        <v>0</v>
      </c>
      <c r="D84" s="128">
        <f>'CashFlow Calc'!I233</f>
        <v>0</v>
      </c>
      <c r="E84" s="128">
        <f>'CashFlow Calc'!J233</f>
        <v>0</v>
      </c>
      <c r="F84" s="128">
        <f>'CashFlow Calc'!K233</f>
        <v>0</v>
      </c>
      <c r="G84" s="128">
        <f>'CashFlow Calc'!L233</f>
        <v>0</v>
      </c>
      <c r="H84" s="128">
        <f>'CashFlow Calc'!M233</f>
        <v>0</v>
      </c>
      <c r="I84" s="128">
        <f>'CashFlow Calc'!N233</f>
        <v>0</v>
      </c>
      <c r="J84" s="128">
        <f>'CashFlow Calc'!O233</f>
        <v>0</v>
      </c>
      <c r="K84" s="128">
        <f>'CashFlow Calc'!P233</f>
        <v>0</v>
      </c>
      <c r="L84" s="128">
        <f>'CashFlow Calc'!Q233</f>
        <v>0</v>
      </c>
      <c r="M84" s="128">
        <f>'CashFlow Calc'!R233</f>
        <v>0</v>
      </c>
      <c r="N84" s="128">
        <f>'CashFlow Calc'!S233</f>
        <v>0</v>
      </c>
      <c r="O84" s="128">
        <f>'CashFlow Calc'!T233</f>
        <v>0</v>
      </c>
      <c r="P84" s="128">
        <f>'CashFlow Calc'!U233</f>
        <v>0</v>
      </c>
      <c r="Q84" s="128">
        <f>'CashFlow Calc'!V233</f>
        <v>0</v>
      </c>
      <c r="R84" s="128">
        <f>'CashFlow Calc'!W233</f>
        <v>0</v>
      </c>
      <c r="S84" s="128">
        <f>'CashFlow Calc'!X233</f>
        <v>0</v>
      </c>
      <c r="T84" s="128">
        <f>'CashFlow Calc'!Y233</f>
        <v>0</v>
      </c>
      <c r="U84" s="128">
        <f>'CashFlow Calc'!Z233</f>
        <v>0</v>
      </c>
      <c r="V84" s="128">
        <f>'CashFlow Calc'!AA233</f>
        <v>0</v>
      </c>
      <c r="W84" s="128">
        <f>'CashFlow Calc'!AB233</f>
        <v>0</v>
      </c>
      <c r="X84" s="128">
        <f>'CashFlow Calc'!AC233</f>
        <v>0</v>
      </c>
      <c r="Y84" s="128">
        <f>'CashFlow Calc'!AD233</f>
        <v>0</v>
      </c>
      <c r="Z84" s="128">
        <f>'CashFlow Calc'!AE233</f>
        <v>0</v>
      </c>
      <c r="AA84" s="128">
        <f>'CashFlow Calc'!AF233</f>
        <v>0</v>
      </c>
      <c r="AB84" s="128">
        <f>'CashFlow Calc'!AG233</f>
        <v>0</v>
      </c>
      <c r="AC84" s="128">
        <f>'CashFlow Calc'!AH233</f>
        <v>0</v>
      </c>
      <c r="AD84" s="128">
        <f>'CashFlow Calc'!AI233</f>
        <v>0</v>
      </c>
      <c r="AE84" s="128">
        <f>'CashFlow Calc'!AJ233</f>
        <v>0</v>
      </c>
      <c r="AF84" s="128">
        <f>'CashFlow Calc'!AK233</f>
        <v>0</v>
      </c>
      <c r="AG84" s="128">
        <f>'CashFlow Calc'!AL233</f>
        <v>0</v>
      </c>
      <c r="AH84" s="128">
        <f>'CashFlow Calc'!AM233</f>
        <v>0</v>
      </c>
      <c r="AI84" s="128">
        <f>'CashFlow Calc'!AN233</f>
        <v>0</v>
      </c>
      <c r="AJ84" s="128">
        <f>'CashFlow Calc'!AO233</f>
        <v>0</v>
      </c>
      <c r="AK84" s="128">
        <f>'CashFlow Calc'!AP233</f>
        <v>0</v>
      </c>
      <c r="AL84" s="128">
        <f>'CashFlow Calc'!AQ233</f>
        <v>0</v>
      </c>
      <c r="AM84" s="128">
        <f>'CashFlow Calc'!AR233</f>
        <v>0</v>
      </c>
      <c r="AN84" s="128">
        <f>'CashFlow Calc'!AS233</f>
        <v>0</v>
      </c>
      <c r="AO84" s="128">
        <f>'CashFlow Calc'!AT233</f>
        <v>0</v>
      </c>
      <c r="AP84" s="128">
        <f>'CashFlow Calc'!AU233</f>
        <v>0</v>
      </c>
      <c r="AQ84" s="128">
        <f>'CashFlow Calc'!AV233</f>
        <v>0</v>
      </c>
      <c r="AR84" s="128">
        <f>'CashFlow Calc'!AW233</f>
        <v>0</v>
      </c>
      <c r="AS84" s="128">
        <f>'CashFlow Calc'!AX233</f>
        <v>0</v>
      </c>
      <c r="AT84" s="128">
        <f>'CashFlow Calc'!AY233</f>
        <v>0</v>
      </c>
      <c r="AU84" s="128">
        <f>'CashFlow Calc'!AZ233</f>
        <v>0</v>
      </c>
      <c r="AV84" s="128">
        <f>'CashFlow Calc'!BA233</f>
        <v>0</v>
      </c>
      <c r="AW84" s="128">
        <f>'CashFlow Calc'!BB233</f>
        <v>0</v>
      </c>
      <c r="AX84" s="128">
        <f>'CashFlow Calc'!BC233</f>
        <v>0</v>
      </c>
      <c r="AY84" s="128">
        <f>'CashFlow Calc'!BD233</f>
        <v>0</v>
      </c>
      <c r="AZ84" s="128">
        <f>'CashFlow Calc'!BE233</f>
        <v>0</v>
      </c>
      <c r="BA84" s="128">
        <f>'CashFlow Calc'!BF233</f>
        <v>0</v>
      </c>
      <c r="BB84" s="128">
        <f>'CashFlow Calc'!BG233</f>
        <v>0</v>
      </c>
      <c r="BC84" s="128">
        <f>'CashFlow Calc'!BH233</f>
        <v>0</v>
      </c>
      <c r="BD84" s="128">
        <f>'CashFlow Calc'!BI233</f>
        <v>0</v>
      </c>
      <c r="BE84" s="128">
        <f>'CashFlow Calc'!BJ233</f>
        <v>0</v>
      </c>
      <c r="BF84" s="128">
        <f>'CashFlow Calc'!BK233</f>
        <v>0</v>
      </c>
      <c r="BG84" s="128">
        <f>'CashFlow Calc'!BL233</f>
        <v>0</v>
      </c>
      <c r="BH84" s="128">
        <f>'CashFlow Calc'!BM233</f>
        <v>0</v>
      </c>
      <c r="BI84" s="128">
        <f>'CashFlow Calc'!BN233</f>
        <v>0</v>
      </c>
      <c r="BJ84" s="128">
        <f>'CashFlow Calc'!BO233</f>
        <v>0</v>
      </c>
      <c r="BK84" s="128">
        <f>'CashFlow Calc'!BP233</f>
        <v>0</v>
      </c>
      <c r="BL84" s="128">
        <f>'CashFlow Calc'!BQ233</f>
        <v>0</v>
      </c>
      <c r="BM84" s="128">
        <f>'CashFlow Calc'!BR233</f>
        <v>0</v>
      </c>
      <c r="BN84" s="128">
        <f t="shared" si="1"/>
        <v>0</v>
      </c>
    </row>
    <row r="85" spans="1:66" s="96" customFormat="1" ht="11.25" hidden="1" customHeight="1" outlineLevel="1">
      <c r="A85" s="177">
        <f>'CashFlow Calc'!A236</f>
        <v>47</v>
      </c>
      <c r="B85" s="165" t="str">
        <f>'CashFlow Calc'!B236</f>
        <v>Landscaping</v>
      </c>
      <c r="C85" s="128">
        <f>'CashFlow Calc'!H238</f>
        <v>0</v>
      </c>
      <c r="D85" s="128">
        <f>'CashFlow Calc'!I238</f>
        <v>0</v>
      </c>
      <c r="E85" s="128">
        <f>'CashFlow Calc'!J238</f>
        <v>0</v>
      </c>
      <c r="F85" s="128">
        <f>'CashFlow Calc'!K238</f>
        <v>0</v>
      </c>
      <c r="G85" s="128">
        <f>'CashFlow Calc'!L238</f>
        <v>0</v>
      </c>
      <c r="H85" s="128">
        <f>'CashFlow Calc'!M238</f>
        <v>0</v>
      </c>
      <c r="I85" s="128">
        <f>'CashFlow Calc'!N238</f>
        <v>0</v>
      </c>
      <c r="J85" s="128">
        <f>'CashFlow Calc'!O238</f>
        <v>0</v>
      </c>
      <c r="K85" s="128">
        <f>'CashFlow Calc'!P238</f>
        <v>0</v>
      </c>
      <c r="L85" s="128">
        <f>'CashFlow Calc'!Q238</f>
        <v>0</v>
      </c>
      <c r="M85" s="128">
        <f>'CashFlow Calc'!R238</f>
        <v>0</v>
      </c>
      <c r="N85" s="128">
        <f>'CashFlow Calc'!S238</f>
        <v>0</v>
      </c>
      <c r="O85" s="128">
        <f>'CashFlow Calc'!T238</f>
        <v>0</v>
      </c>
      <c r="P85" s="128">
        <f>'CashFlow Calc'!U238</f>
        <v>0</v>
      </c>
      <c r="Q85" s="128">
        <f>'CashFlow Calc'!V238</f>
        <v>0</v>
      </c>
      <c r="R85" s="128">
        <f>'CashFlow Calc'!W238</f>
        <v>0</v>
      </c>
      <c r="S85" s="128">
        <f>'CashFlow Calc'!X238</f>
        <v>0</v>
      </c>
      <c r="T85" s="128">
        <f>'CashFlow Calc'!Y238</f>
        <v>0</v>
      </c>
      <c r="U85" s="128">
        <f>'CashFlow Calc'!Z238</f>
        <v>0</v>
      </c>
      <c r="V85" s="128">
        <f>'CashFlow Calc'!AA238</f>
        <v>0</v>
      </c>
      <c r="W85" s="128">
        <f>'CashFlow Calc'!AB238</f>
        <v>0</v>
      </c>
      <c r="X85" s="128">
        <f>'CashFlow Calc'!AC238</f>
        <v>0</v>
      </c>
      <c r="Y85" s="128">
        <f>'CashFlow Calc'!AD238</f>
        <v>0</v>
      </c>
      <c r="Z85" s="128">
        <f>'CashFlow Calc'!AE238</f>
        <v>0</v>
      </c>
      <c r="AA85" s="128">
        <f>'CashFlow Calc'!AF238</f>
        <v>0</v>
      </c>
      <c r="AB85" s="128">
        <f>'CashFlow Calc'!AG238</f>
        <v>0</v>
      </c>
      <c r="AC85" s="128">
        <f>'CashFlow Calc'!AH238</f>
        <v>0</v>
      </c>
      <c r="AD85" s="128">
        <f>'CashFlow Calc'!AI238</f>
        <v>0</v>
      </c>
      <c r="AE85" s="128">
        <f>'CashFlow Calc'!AJ238</f>
        <v>0</v>
      </c>
      <c r="AF85" s="128">
        <f>'CashFlow Calc'!AK238</f>
        <v>0</v>
      </c>
      <c r="AG85" s="128">
        <f>'CashFlow Calc'!AL238</f>
        <v>0</v>
      </c>
      <c r="AH85" s="128">
        <f>'CashFlow Calc'!AM238</f>
        <v>0</v>
      </c>
      <c r="AI85" s="128">
        <f>'CashFlow Calc'!AN238</f>
        <v>0</v>
      </c>
      <c r="AJ85" s="128">
        <f>'CashFlow Calc'!AO238</f>
        <v>0</v>
      </c>
      <c r="AK85" s="128">
        <f>'CashFlow Calc'!AP238</f>
        <v>0</v>
      </c>
      <c r="AL85" s="128">
        <f>'CashFlow Calc'!AQ238</f>
        <v>0</v>
      </c>
      <c r="AM85" s="128">
        <f>'CashFlow Calc'!AR238</f>
        <v>0</v>
      </c>
      <c r="AN85" s="128">
        <f>'CashFlow Calc'!AS238</f>
        <v>0</v>
      </c>
      <c r="AO85" s="128">
        <f>'CashFlow Calc'!AT238</f>
        <v>0</v>
      </c>
      <c r="AP85" s="128">
        <f>'CashFlow Calc'!AU238</f>
        <v>0</v>
      </c>
      <c r="AQ85" s="128">
        <f>'CashFlow Calc'!AV238</f>
        <v>0</v>
      </c>
      <c r="AR85" s="128">
        <f>'CashFlow Calc'!AW238</f>
        <v>0</v>
      </c>
      <c r="AS85" s="128">
        <f>'CashFlow Calc'!AX238</f>
        <v>0</v>
      </c>
      <c r="AT85" s="128">
        <f>'CashFlow Calc'!AY238</f>
        <v>0</v>
      </c>
      <c r="AU85" s="128">
        <f>'CashFlow Calc'!AZ238</f>
        <v>0</v>
      </c>
      <c r="AV85" s="128">
        <f>'CashFlow Calc'!BA238</f>
        <v>0</v>
      </c>
      <c r="AW85" s="128">
        <f>'CashFlow Calc'!BB238</f>
        <v>0</v>
      </c>
      <c r="AX85" s="128">
        <f>'CashFlow Calc'!BC238</f>
        <v>0</v>
      </c>
      <c r="AY85" s="128">
        <f>'CashFlow Calc'!BD238</f>
        <v>0</v>
      </c>
      <c r="AZ85" s="128">
        <f>'CashFlow Calc'!BE238</f>
        <v>0</v>
      </c>
      <c r="BA85" s="128">
        <f>'CashFlow Calc'!BF238</f>
        <v>0</v>
      </c>
      <c r="BB85" s="128">
        <f>'CashFlow Calc'!BG238</f>
        <v>0</v>
      </c>
      <c r="BC85" s="128">
        <f>'CashFlow Calc'!BH238</f>
        <v>0</v>
      </c>
      <c r="BD85" s="128">
        <f>'CashFlow Calc'!BI238</f>
        <v>0</v>
      </c>
      <c r="BE85" s="128">
        <f>'CashFlow Calc'!BJ238</f>
        <v>0</v>
      </c>
      <c r="BF85" s="128">
        <f>'CashFlow Calc'!BK238</f>
        <v>0</v>
      </c>
      <c r="BG85" s="128">
        <f>'CashFlow Calc'!BL238</f>
        <v>0</v>
      </c>
      <c r="BH85" s="128">
        <f>'CashFlow Calc'!BM238</f>
        <v>0</v>
      </c>
      <c r="BI85" s="128">
        <f>'CashFlow Calc'!BN238</f>
        <v>0</v>
      </c>
      <c r="BJ85" s="128">
        <f>'CashFlow Calc'!BO238</f>
        <v>0</v>
      </c>
      <c r="BK85" s="128">
        <f>'CashFlow Calc'!BP238</f>
        <v>0</v>
      </c>
      <c r="BL85" s="128">
        <f>'CashFlow Calc'!BQ238</f>
        <v>0</v>
      </c>
      <c r="BM85" s="128">
        <f>'CashFlow Calc'!BR238</f>
        <v>0</v>
      </c>
      <c r="BN85" s="128">
        <f t="shared" si="1"/>
        <v>0</v>
      </c>
    </row>
    <row r="86" spans="1:66" s="96" customFormat="1" ht="11.25" hidden="1" customHeight="1" outlineLevel="1">
      <c r="A86" s="177">
        <f>'CashFlow Calc'!A241</f>
        <v>48</v>
      </c>
      <c r="B86" s="165" t="str">
        <f>'CashFlow Calc'!B241</f>
        <v>Tree &amp; plant purchase</v>
      </c>
      <c r="C86" s="128">
        <f>'CashFlow Calc'!H243</f>
        <v>0</v>
      </c>
      <c r="D86" s="128">
        <f>'CashFlow Calc'!I243</f>
        <v>0</v>
      </c>
      <c r="E86" s="128">
        <f>'CashFlow Calc'!J243</f>
        <v>0</v>
      </c>
      <c r="F86" s="128">
        <f>'CashFlow Calc'!K243</f>
        <v>0</v>
      </c>
      <c r="G86" s="128">
        <f>'CashFlow Calc'!L243</f>
        <v>0</v>
      </c>
      <c r="H86" s="128">
        <f>'CashFlow Calc'!M243</f>
        <v>0</v>
      </c>
      <c r="I86" s="128">
        <f>'CashFlow Calc'!N243</f>
        <v>0</v>
      </c>
      <c r="J86" s="128">
        <f>'CashFlow Calc'!O243</f>
        <v>0</v>
      </c>
      <c r="K86" s="128">
        <f>'CashFlow Calc'!P243</f>
        <v>0</v>
      </c>
      <c r="L86" s="128">
        <f>'CashFlow Calc'!Q243</f>
        <v>0</v>
      </c>
      <c r="M86" s="128">
        <f>'CashFlow Calc'!R243</f>
        <v>0</v>
      </c>
      <c r="N86" s="128">
        <f>'CashFlow Calc'!S243</f>
        <v>0</v>
      </c>
      <c r="O86" s="128">
        <f>'CashFlow Calc'!T243</f>
        <v>0</v>
      </c>
      <c r="P86" s="128">
        <f>'CashFlow Calc'!U243</f>
        <v>0</v>
      </c>
      <c r="Q86" s="128">
        <f>'CashFlow Calc'!V243</f>
        <v>0</v>
      </c>
      <c r="R86" s="128">
        <f>'CashFlow Calc'!W243</f>
        <v>0</v>
      </c>
      <c r="S86" s="128">
        <f>'CashFlow Calc'!X243</f>
        <v>0</v>
      </c>
      <c r="T86" s="128">
        <f>'CashFlow Calc'!Y243</f>
        <v>0</v>
      </c>
      <c r="U86" s="128">
        <f>'CashFlow Calc'!Z243</f>
        <v>0</v>
      </c>
      <c r="V86" s="128">
        <f>'CashFlow Calc'!AA243</f>
        <v>0</v>
      </c>
      <c r="W86" s="128">
        <f>'CashFlow Calc'!AB243</f>
        <v>0</v>
      </c>
      <c r="X86" s="128">
        <f>'CashFlow Calc'!AC243</f>
        <v>0</v>
      </c>
      <c r="Y86" s="128">
        <f>'CashFlow Calc'!AD243</f>
        <v>0</v>
      </c>
      <c r="Z86" s="128">
        <f>'CashFlow Calc'!AE243</f>
        <v>0</v>
      </c>
      <c r="AA86" s="128">
        <f>'CashFlow Calc'!AF243</f>
        <v>0</v>
      </c>
      <c r="AB86" s="128">
        <f>'CashFlow Calc'!AG243</f>
        <v>0</v>
      </c>
      <c r="AC86" s="128">
        <f>'CashFlow Calc'!AH243</f>
        <v>0</v>
      </c>
      <c r="AD86" s="128">
        <f>'CashFlow Calc'!AI243</f>
        <v>0</v>
      </c>
      <c r="AE86" s="128">
        <f>'CashFlow Calc'!AJ243</f>
        <v>0</v>
      </c>
      <c r="AF86" s="128">
        <f>'CashFlow Calc'!AK243</f>
        <v>0</v>
      </c>
      <c r="AG86" s="128">
        <f>'CashFlow Calc'!AL243</f>
        <v>0</v>
      </c>
      <c r="AH86" s="128">
        <f>'CashFlow Calc'!AM243</f>
        <v>0</v>
      </c>
      <c r="AI86" s="128">
        <f>'CashFlow Calc'!AN243</f>
        <v>0</v>
      </c>
      <c r="AJ86" s="128">
        <f>'CashFlow Calc'!AO243</f>
        <v>0</v>
      </c>
      <c r="AK86" s="128">
        <f>'CashFlow Calc'!AP243</f>
        <v>0</v>
      </c>
      <c r="AL86" s="128">
        <f>'CashFlow Calc'!AQ243</f>
        <v>0</v>
      </c>
      <c r="AM86" s="128">
        <f>'CashFlow Calc'!AR243</f>
        <v>0</v>
      </c>
      <c r="AN86" s="128">
        <f>'CashFlow Calc'!AS243</f>
        <v>0</v>
      </c>
      <c r="AO86" s="128">
        <f>'CashFlow Calc'!AT243</f>
        <v>0</v>
      </c>
      <c r="AP86" s="128">
        <f>'CashFlow Calc'!AU243</f>
        <v>0</v>
      </c>
      <c r="AQ86" s="128">
        <f>'CashFlow Calc'!AV243</f>
        <v>0</v>
      </c>
      <c r="AR86" s="128">
        <f>'CashFlow Calc'!AW243</f>
        <v>0</v>
      </c>
      <c r="AS86" s="128">
        <f>'CashFlow Calc'!AX243</f>
        <v>0</v>
      </c>
      <c r="AT86" s="128">
        <f>'CashFlow Calc'!AY243</f>
        <v>0</v>
      </c>
      <c r="AU86" s="128">
        <f>'CashFlow Calc'!AZ243</f>
        <v>0</v>
      </c>
      <c r="AV86" s="128">
        <f>'CashFlow Calc'!BA243</f>
        <v>0</v>
      </c>
      <c r="AW86" s="128">
        <f>'CashFlow Calc'!BB243</f>
        <v>0</v>
      </c>
      <c r="AX86" s="128">
        <f>'CashFlow Calc'!BC243</f>
        <v>0</v>
      </c>
      <c r="AY86" s="128">
        <f>'CashFlow Calc'!BD243</f>
        <v>0</v>
      </c>
      <c r="AZ86" s="128">
        <f>'CashFlow Calc'!BE243</f>
        <v>0</v>
      </c>
      <c r="BA86" s="128">
        <f>'CashFlow Calc'!BF243</f>
        <v>0</v>
      </c>
      <c r="BB86" s="128">
        <f>'CashFlow Calc'!BG243</f>
        <v>0</v>
      </c>
      <c r="BC86" s="128">
        <f>'CashFlow Calc'!BH243</f>
        <v>0</v>
      </c>
      <c r="BD86" s="128">
        <f>'CashFlow Calc'!BI243</f>
        <v>0</v>
      </c>
      <c r="BE86" s="128">
        <f>'CashFlow Calc'!BJ243</f>
        <v>0</v>
      </c>
      <c r="BF86" s="128">
        <f>'CashFlow Calc'!BK243</f>
        <v>0</v>
      </c>
      <c r="BG86" s="128">
        <f>'CashFlow Calc'!BL243</f>
        <v>0</v>
      </c>
      <c r="BH86" s="128">
        <f>'CashFlow Calc'!BM243</f>
        <v>0</v>
      </c>
      <c r="BI86" s="128">
        <f>'CashFlow Calc'!BN243</f>
        <v>0</v>
      </c>
      <c r="BJ86" s="128">
        <f>'CashFlow Calc'!BO243</f>
        <v>0</v>
      </c>
      <c r="BK86" s="128">
        <f>'CashFlow Calc'!BP243</f>
        <v>0</v>
      </c>
      <c r="BL86" s="128">
        <f>'CashFlow Calc'!BQ243</f>
        <v>0</v>
      </c>
      <c r="BM86" s="128">
        <f>'CashFlow Calc'!BR243</f>
        <v>0</v>
      </c>
      <c r="BN86" s="128">
        <f t="shared" si="1"/>
        <v>0</v>
      </c>
    </row>
    <row r="87" spans="1:66" s="96" customFormat="1" ht="11.25" hidden="1" customHeight="1" outlineLevel="1">
      <c r="A87" s="177">
        <f>'CashFlow Calc'!A246</f>
        <v>49</v>
      </c>
      <c r="B87" s="165" t="str">
        <f>'CashFlow Calc'!B246</f>
        <v>Off site infrastructure (Section 106)</v>
      </c>
      <c r="C87" s="128">
        <f>'CashFlow Calc'!H248</f>
        <v>0</v>
      </c>
      <c r="D87" s="128">
        <f>'CashFlow Calc'!I248</f>
        <v>0</v>
      </c>
      <c r="E87" s="128">
        <f>'CashFlow Calc'!J248</f>
        <v>0</v>
      </c>
      <c r="F87" s="128">
        <f>'CashFlow Calc'!K248</f>
        <v>0</v>
      </c>
      <c r="G87" s="128">
        <f>'CashFlow Calc'!L248</f>
        <v>0</v>
      </c>
      <c r="H87" s="128">
        <f>'CashFlow Calc'!M248</f>
        <v>0</v>
      </c>
      <c r="I87" s="128">
        <f>'CashFlow Calc'!N248</f>
        <v>0</v>
      </c>
      <c r="J87" s="128">
        <f>'CashFlow Calc'!O248</f>
        <v>0</v>
      </c>
      <c r="K87" s="128">
        <f>'CashFlow Calc'!P248</f>
        <v>0</v>
      </c>
      <c r="L87" s="128">
        <f>'CashFlow Calc'!Q248</f>
        <v>0</v>
      </c>
      <c r="M87" s="128">
        <f>'CashFlow Calc'!R248</f>
        <v>0</v>
      </c>
      <c r="N87" s="128">
        <f>'CashFlow Calc'!S248</f>
        <v>0</v>
      </c>
      <c r="O87" s="128">
        <f>'CashFlow Calc'!T248</f>
        <v>0</v>
      </c>
      <c r="P87" s="128">
        <f>'CashFlow Calc'!U248</f>
        <v>0</v>
      </c>
      <c r="Q87" s="128">
        <f>'CashFlow Calc'!V248</f>
        <v>0</v>
      </c>
      <c r="R87" s="128">
        <f>'CashFlow Calc'!W248</f>
        <v>0</v>
      </c>
      <c r="S87" s="128">
        <f>'CashFlow Calc'!X248</f>
        <v>0</v>
      </c>
      <c r="T87" s="128">
        <f>'CashFlow Calc'!Y248</f>
        <v>0</v>
      </c>
      <c r="U87" s="128">
        <f>'CashFlow Calc'!Z248</f>
        <v>0</v>
      </c>
      <c r="V87" s="128">
        <f>'CashFlow Calc'!AA248</f>
        <v>0</v>
      </c>
      <c r="W87" s="128">
        <f>'CashFlow Calc'!AB248</f>
        <v>0</v>
      </c>
      <c r="X87" s="128">
        <f>'CashFlow Calc'!AC248</f>
        <v>0</v>
      </c>
      <c r="Y87" s="128">
        <f>'CashFlow Calc'!AD248</f>
        <v>0</v>
      </c>
      <c r="Z87" s="128">
        <f>'CashFlow Calc'!AE248</f>
        <v>0</v>
      </c>
      <c r="AA87" s="128">
        <f>'CashFlow Calc'!AF248</f>
        <v>0</v>
      </c>
      <c r="AB87" s="128">
        <f>'CashFlow Calc'!AG248</f>
        <v>0</v>
      </c>
      <c r="AC87" s="128">
        <f>'CashFlow Calc'!AH248</f>
        <v>0</v>
      </c>
      <c r="AD87" s="128">
        <f>'CashFlow Calc'!AI248</f>
        <v>0</v>
      </c>
      <c r="AE87" s="128">
        <f>'CashFlow Calc'!AJ248</f>
        <v>0</v>
      </c>
      <c r="AF87" s="128">
        <f>'CashFlow Calc'!AK248</f>
        <v>0</v>
      </c>
      <c r="AG87" s="128">
        <f>'CashFlow Calc'!AL248</f>
        <v>0</v>
      </c>
      <c r="AH87" s="128">
        <f>'CashFlow Calc'!AM248</f>
        <v>0</v>
      </c>
      <c r="AI87" s="128">
        <f>'CashFlow Calc'!AN248</f>
        <v>0</v>
      </c>
      <c r="AJ87" s="128">
        <f>'CashFlow Calc'!AO248</f>
        <v>0</v>
      </c>
      <c r="AK87" s="128">
        <f>'CashFlow Calc'!AP248</f>
        <v>0</v>
      </c>
      <c r="AL87" s="128">
        <f>'CashFlow Calc'!AQ248</f>
        <v>0</v>
      </c>
      <c r="AM87" s="128">
        <f>'CashFlow Calc'!AR248</f>
        <v>0</v>
      </c>
      <c r="AN87" s="128">
        <f>'CashFlow Calc'!AS248</f>
        <v>0</v>
      </c>
      <c r="AO87" s="128">
        <f>'CashFlow Calc'!AT248</f>
        <v>0</v>
      </c>
      <c r="AP87" s="128">
        <f>'CashFlow Calc'!AU248</f>
        <v>0</v>
      </c>
      <c r="AQ87" s="128">
        <f>'CashFlow Calc'!AV248</f>
        <v>0</v>
      </c>
      <c r="AR87" s="128">
        <f>'CashFlow Calc'!AW248</f>
        <v>0</v>
      </c>
      <c r="AS87" s="128">
        <f>'CashFlow Calc'!AX248</f>
        <v>0</v>
      </c>
      <c r="AT87" s="128">
        <f>'CashFlow Calc'!AY248</f>
        <v>0</v>
      </c>
      <c r="AU87" s="128">
        <f>'CashFlow Calc'!AZ248</f>
        <v>0</v>
      </c>
      <c r="AV87" s="128">
        <f>'CashFlow Calc'!BA248</f>
        <v>0</v>
      </c>
      <c r="AW87" s="128">
        <f>'CashFlow Calc'!BB248</f>
        <v>0</v>
      </c>
      <c r="AX87" s="128">
        <f>'CashFlow Calc'!BC248</f>
        <v>0</v>
      </c>
      <c r="AY87" s="128">
        <f>'CashFlow Calc'!BD248</f>
        <v>0</v>
      </c>
      <c r="AZ87" s="128">
        <f>'CashFlow Calc'!BE248</f>
        <v>0</v>
      </c>
      <c r="BA87" s="128">
        <f>'CashFlow Calc'!BF248</f>
        <v>0</v>
      </c>
      <c r="BB87" s="128">
        <f>'CashFlow Calc'!BG248</f>
        <v>0</v>
      </c>
      <c r="BC87" s="128">
        <f>'CashFlow Calc'!BH248</f>
        <v>0</v>
      </c>
      <c r="BD87" s="128">
        <f>'CashFlow Calc'!BI248</f>
        <v>0</v>
      </c>
      <c r="BE87" s="128">
        <f>'CashFlow Calc'!BJ248</f>
        <v>0</v>
      </c>
      <c r="BF87" s="128">
        <f>'CashFlow Calc'!BK248</f>
        <v>0</v>
      </c>
      <c r="BG87" s="128">
        <f>'CashFlow Calc'!BL248</f>
        <v>0</v>
      </c>
      <c r="BH87" s="128">
        <f>'CashFlow Calc'!BM248</f>
        <v>0</v>
      </c>
      <c r="BI87" s="128">
        <f>'CashFlow Calc'!BN248</f>
        <v>0</v>
      </c>
      <c r="BJ87" s="128">
        <f>'CashFlow Calc'!BO248</f>
        <v>0</v>
      </c>
      <c r="BK87" s="128">
        <f>'CashFlow Calc'!BP248</f>
        <v>0</v>
      </c>
      <c r="BL87" s="128">
        <f>'CashFlow Calc'!BQ248</f>
        <v>0</v>
      </c>
      <c r="BM87" s="128">
        <f>'CashFlow Calc'!BR248</f>
        <v>0</v>
      </c>
      <c r="BN87" s="128">
        <f t="shared" si="1"/>
        <v>0</v>
      </c>
    </row>
    <row r="88" spans="1:66" s="96" customFormat="1" ht="11.25" hidden="1" customHeight="1" outlineLevel="1">
      <c r="A88" s="177">
        <f>'CashFlow Calc'!A251</f>
        <v>50</v>
      </c>
      <c r="B88" s="165" t="str">
        <f>'CashFlow Calc'!B251</f>
        <v>Design development contingency</v>
      </c>
      <c r="C88" s="128">
        <f>'CashFlow Calc'!H253</f>
        <v>0</v>
      </c>
      <c r="D88" s="128">
        <f>'CashFlow Calc'!I253</f>
        <v>0</v>
      </c>
      <c r="E88" s="128">
        <f>'CashFlow Calc'!J253</f>
        <v>0</v>
      </c>
      <c r="F88" s="128">
        <f>'CashFlow Calc'!K253</f>
        <v>0</v>
      </c>
      <c r="G88" s="128">
        <f>'CashFlow Calc'!L253</f>
        <v>0</v>
      </c>
      <c r="H88" s="128">
        <f>'CashFlow Calc'!M253</f>
        <v>0</v>
      </c>
      <c r="I88" s="128">
        <f>'CashFlow Calc'!N253</f>
        <v>0</v>
      </c>
      <c r="J88" s="128">
        <f>'CashFlow Calc'!O253</f>
        <v>0</v>
      </c>
      <c r="K88" s="128">
        <f>'CashFlow Calc'!P253</f>
        <v>0</v>
      </c>
      <c r="L88" s="128">
        <f>'CashFlow Calc'!Q253</f>
        <v>0</v>
      </c>
      <c r="M88" s="128">
        <f>'CashFlow Calc'!R253</f>
        <v>0</v>
      </c>
      <c r="N88" s="128">
        <f>'CashFlow Calc'!S253</f>
        <v>0</v>
      </c>
      <c r="O88" s="128">
        <f>'CashFlow Calc'!T253</f>
        <v>0</v>
      </c>
      <c r="P88" s="128">
        <f>'CashFlow Calc'!U253</f>
        <v>0</v>
      </c>
      <c r="Q88" s="128">
        <f>'CashFlow Calc'!V253</f>
        <v>0</v>
      </c>
      <c r="R88" s="128">
        <f>'CashFlow Calc'!W253</f>
        <v>0</v>
      </c>
      <c r="S88" s="128">
        <f>'CashFlow Calc'!X253</f>
        <v>0</v>
      </c>
      <c r="T88" s="128">
        <f>'CashFlow Calc'!Y253</f>
        <v>0</v>
      </c>
      <c r="U88" s="128">
        <f>'CashFlow Calc'!Z253</f>
        <v>0</v>
      </c>
      <c r="V88" s="128">
        <f>'CashFlow Calc'!AA253</f>
        <v>0</v>
      </c>
      <c r="W88" s="128">
        <f>'CashFlow Calc'!AB253</f>
        <v>0</v>
      </c>
      <c r="X88" s="128">
        <f>'CashFlow Calc'!AC253</f>
        <v>0</v>
      </c>
      <c r="Y88" s="128">
        <f>'CashFlow Calc'!AD253</f>
        <v>0</v>
      </c>
      <c r="Z88" s="128">
        <f>'CashFlow Calc'!AE253</f>
        <v>0</v>
      </c>
      <c r="AA88" s="128">
        <f>'CashFlow Calc'!AF253</f>
        <v>0</v>
      </c>
      <c r="AB88" s="128">
        <f>'CashFlow Calc'!AG253</f>
        <v>0</v>
      </c>
      <c r="AC88" s="128">
        <f>'CashFlow Calc'!AH253</f>
        <v>0</v>
      </c>
      <c r="AD88" s="128">
        <f>'CashFlow Calc'!AI253</f>
        <v>0</v>
      </c>
      <c r="AE88" s="128">
        <f>'CashFlow Calc'!AJ253</f>
        <v>0</v>
      </c>
      <c r="AF88" s="128">
        <f>'CashFlow Calc'!AK253</f>
        <v>0</v>
      </c>
      <c r="AG88" s="128">
        <f>'CashFlow Calc'!AL253</f>
        <v>0</v>
      </c>
      <c r="AH88" s="128">
        <f>'CashFlow Calc'!AM253</f>
        <v>0</v>
      </c>
      <c r="AI88" s="128">
        <f>'CashFlow Calc'!AN253</f>
        <v>0</v>
      </c>
      <c r="AJ88" s="128">
        <f>'CashFlow Calc'!AO253</f>
        <v>0</v>
      </c>
      <c r="AK88" s="128">
        <f>'CashFlow Calc'!AP253</f>
        <v>0</v>
      </c>
      <c r="AL88" s="128">
        <f>'CashFlow Calc'!AQ253</f>
        <v>0</v>
      </c>
      <c r="AM88" s="128">
        <f>'CashFlow Calc'!AR253</f>
        <v>0</v>
      </c>
      <c r="AN88" s="128">
        <f>'CashFlow Calc'!AS253</f>
        <v>0</v>
      </c>
      <c r="AO88" s="128">
        <f>'CashFlow Calc'!AT253</f>
        <v>0</v>
      </c>
      <c r="AP88" s="128">
        <f>'CashFlow Calc'!AU253</f>
        <v>0</v>
      </c>
      <c r="AQ88" s="128">
        <f>'CashFlow Calc'!AV253</f>
        <v>0</v>
      </c>
      <c r="AR88" s="128">
        <f>'CashFlow Calc'!AW253</f>
        <v>0</v>
      </c>
      <c r="AS88" s="128">
        <f>'CashFlow Calc'!AX253</f>
        <v>0</v>
      </c>
      <c r="AT88" s="128">
        <f>'CashFlow Calc'!AY253</f>
        <v>0</v>
      </c>
      <c r="AU88" s="128">
        <f>'CashFlow Calc'!AZ253</f>
        <v>0</v>
      </c>
      <c r="AV88" s="128">
        <f>'CashFlow Calc'!BA253</f>
        <v>0</v>
      </c>
      <c r="AW88" s="128">
        <f>'CashFlow Calc'!BB253</f>
        <v>0</v>
      </c>
      <c r="AX88" s="128">
        <f>'CashFlow Calc'!BC253</f>
        <v>0</v>
      </c>
      <c r="AY88" s="128">
        <f>'CashFlow Calc'!BD253</f>
        <v>0</v>
      </c>
      <c r="AZ88" s="128">
        <f>'CashFlow Calc'!BE253</f>
        <v>0</v>
      </c>
      <c r="BA88" s="128">
        <f>'CashFlow Calc'!BF253</f>
        <v>0</v>
      </c>
      <c r="BB88" s="128">
        <f>'CashFlow Calc'!BG253</f>
        <v>0</v>
      </c>
      <c r="BC88" s="128">
        <f>'CashFlow Calc'!BH253</f>
        <v>0</v>
      </c>
      <c r="BD88" s="128">
        <f>'CashFlow Calc'!BI253</f>
        <v>0</v>
      </c>
      <c r="BE88" s="128">
        <f>'CashFlow Calc'!BJ253</f>
        <v>0</v>
      </c>
      <c r="BF88" s="128">
        <f>'CashFlow Calc'!BK253</f>
        <v>0</v>
      </c>
      <c r="BG88" s="128">
        <f>'CashFlow Calc'!BL253</f>
        <v>0</v>
      </c>
      <c r="BH88" s="128">
        <f>'CashFlow Calc'!BM253</f>
        <v>0</v>
      </c>
      <c r="BI88" s="128">
        <f>'CashFlow Calc'!BN253</f>
        <v>0</v>
      </c>
      <c r="BJ88" s="128">
        <f>'CashFlow Calc'!BO253</f>
        <v>0</v>
      </c>
      <c r="BK88" s="128">
        <f>'CashFlow Calc'!BP253</f>
        <v>0</v>
      </c>
      <c r="BL88" s="128">
        <f>'CashFlow Calc'!BQ253</f>
        <v>0</v>
      </c>
      <c r="BM88" s="128">
        <f>'CashFlow Calc'!BR253</f>
        <v>0</v>
      </c>
      <c r="BN88" s="128">
        <f t="shared" si="1"/>
        <v>0</v>
      </c>
    </row>
    <row r="89" spans="1:66" s="96" customFormat="1" ht="11.25" hidden="1" customHeight="1" outlineLevel="1">
      <c r="A89" s="177">
        <f>'CashFlow Calc'!A256</f>
        <v>51</v>
      </c>
      <c r="B89" s="165" t="str">
        <f>'CashFlow Calc'!B256</f>
        <v>On site contingency / buying res.</v>
      </c>
      <c r="C89" s="128">
        <f>'CashFlow Calc'!H258</f>
        <v>0</v>
      </c>
      <c r="D89" s="128">
        <f>'CashFlow Calc'!I258</f>
        <v>0</v>
      </c>
      <c r="E89" s="128">
        <f>'CashFlow Calc'!J258</f>
        <v>0</v>
      </c>
      <c r="F89" s="128">
        <f>'CashFlow Calc'!K258</f>
        <v>0</v>
      </c>
      <c r="G89" s="128">
        <f>'CashFlow Calc'!L258</f>
        <v>0</v>
      </c>
      <c r="H89" s="128">
        <f>'CashFlow Calc'!M258</f>
        <v>0</v>
      </c>
      <c r="I89" s="128">
        <f>'CashFlow Calc'!N258</f>
        <v>0</v>
      </c>
      <c r="J89" s="128">
        <f>'CashFlow Calc'!O258</f>
        <v>0</v>
      </c>
      <c r="K89" s="128">
        <f>'CashFlow Calc'!P258</f>
        <v>0</v>
      </c>
      <c r="L89" s="128">
        <f>'CashFlow Calc'!Q258</f>
        <v>0</v>
      </c>
      <c r="M89" s="128">
        <f>'CashFlow Calc'!R258</f>
        <v>0</v>
      </c>
      <c r="N89" s="128">
        <f>'CashFlow Calc'!S258</f>
        <v>0</v>
      </c>
      <c r="O89" s="128">
        <f>'CashFlow Calc'!T258</f>
        <v>0</v>
      </c>
      <c r="P89" s="128">
        <f>'CashFlow Calc'!U258</f>
        <v>0</v>
      </c>
      <c r="Q89" s="128">
        <f>'CashFlow Calc'!V258</f>
        <v>0</v>
      </c>
      <c r="R89" s="128">
        <f>'CashFlow Calc'!W258</f>
        <v>0</v>
      </c>
      <c r="S89" s="128">
        <f>'CashFlow Calc'!X258</f>
        <v>0</v>
      </c>
      <c r="T89" s="128">
        <f>'CashFlow Calc'!Y258</f>
        <v>0</v>
      </c>
      <c r="U89" s="128">
        <f>'CashFlow Calc'!Z258</f>
        <v>0</v>
      </c>
      <c r="V89" s="128">
        <f>'CashFlow Calc'!AA258</f>
        <v>0</v>
      </c>
      <c r="W89" s="128">
        <f>'CashFlow Calc'!AB258</f>
        <v>0</v>
      </c>
      <c r="X89" s="128">
        <f>'CashFlow Calc'!AC258</f>
        <v>0</v>
      </c>
      <c r="Y89" s="128">
        <f>'CashFlow Calc'!AD258</f>
        <v>0</v>
      </c>
      <c r="Z89" s="128">
        <f>'CashFlow Calc'!AE258</f>
        <v>0</v>
      </c>
      <c r="AA89" s="128">
        <f>'CashFlow Calc'!AF258</f>
        <v>0</v>
      </c>
      <c r="AB89" s="128">
        <f>'CashFlow Calc'!AG258</f>
        <v>0</v>
      </c>
      <c r="AC89" s="128">
        <f>'CashFlow Calc'!AH258</f>
        <v>0</v>
      </c>
      <c r="AD89" s="128">
        <f>'CashFlow Calc'!AI258</f>
        <v>0</v>
      </c>
      <c r="AE89" s="128">
        <f>'CashFlow Calc'!AJ258</f>
        <v>0</v>
      </c>
      <c r="AF89" s="128">
        <f>'CashFlow Calc'!AK258</f>
        <v>0</v>
      </c>
      <c r="AG89" s="128">
        <f>'CashFlow Calc'!AL258</f>
        <v>0</v>
      </c>
      <c r="AH89" s="128">
        <f>'CashFlow Calc'!AM258</f>
        <v>0</v>
      </c>
      <c r="AI89" s="128">
        <f>'CashFlow Calc'!AN258</f>
        <v>0</v>
      </c>
      <c r="AJ89" s="128">
        <f>'CashFlow Calc'!AO258</f>
        <v>0</v>
      </c>
      <c r="AK89" s="128">
        <f>'CashFlow Calc'!AP258</f>
        <v>0</v>
      </c>
      <c r="AL89" s="128">
        <f>'CashFlow Calc'!AQ258</f>
        <v>0</v>
      </c>
      <c r="AM89" s="128">
        <f>'CashFlow Calc'!AR258</f>
        <v>0</v>
      </c>
      <c r="AN89" s="128">
        <f>'CashFlow Calc'!AS258</f>
        <v>0</v>
      </c>
      <c r="AO89" s="128">
        <f>'CashFlow Calc'!AT258</f>
        <v>0</v>
      </c>
      <c r="AP89" s="128">
        <f>'CashFlow Calc'!AU258</f>
        <v>0</v>
      </c>
      <c r="AQ89" s="128">
        <f>'CashFlow Calc'!AV258</f>
        <v>0</v>
      </c>
      <c r="AR89" s="128">
        <f>'CashFlow Calc'!AW258</f>
        <v>0</v>
      </c>
      <c r="AS89" s="128">
        <f>'CashFlow Calc'!AX258</f>
        <v>0</v>
      </c>
      <c r="AT89" s="128">
        <f>'CashFlow Calc'!AY258</f>
        <v>0</v>
      </c>
      <c r="AU89" s="128">
        <f>'CashFlow Calc'!AZ258</f>
        <v>0</v>
      </c>
      <c r="AV89" s="128">
        <f>'CashFlow Calc'!BA258</f>
        <v>0</v>
      </c>
      <c r="AW89" s="128">
        <f>'CashFlow Calc'!BB258</f>
        <v>0</v>
      </c>
      <c r="AX89" s="128">
        <f>'CashFlow Calc'!BC258</f>
        <v>0</v>
      </c>
      <c r="AY89" s="128">
        <f>'CashFlow Calc'!BD258</f>
        <v>0</v>
      </c>
      <c r="AZ89" s="128">
        <f>'CashFlow Calc'!BE258</f>
        <v>0</v>
      </c>
      <c r="BA89" s="128">
        <f>'CashFlow Calc'!BF258</f>
        <v>0</v>
      </c>
      <c r="BB89" s="128">
        <f>'CashFlow Calc'!BG258</f>
        <v>0</v>
      </c>
      <c r="BC89" s="128">
        <f>'CashFlow Calc'!BH258</f>
        <v>0</v>
      </c>
      <c r="BD89" s="128">
        <f>'CashFlow Calc'!BI258</f>
        <v>0</v>
      </c>
      <c r="BE89" s="128">
        <f>'CashFlow Calc'!BJ258</f>
        <v>0</v>
      </c>
      <c r="BF89" s="128">
        <f>'CashFlow Calc'!BK258</f>
        <v>0</v>
      </c>
      <c r="BG89" s="128">
        <f>'CashFlow Calc'!BL258</f>
        <v>0</v>
      </c>
      <c r="BH89" s="128">
        <f>'CashFlow Calc'!BM258</f>
        <v>0</v>
      </c>
      <c r="BI89" s="128">
        <f>'CashFlow Calc'!BN258</f>
        <v>0</v>
      </c>
      <c r="BJ89" s="128">
        <f>'CashFlow Calc'!BO258</f>
        <v>0</v>
      </c>
      <c r="BK89" s="128">
        <f>'CashFlow Calc'!BP258</f>
        <v>0</v>
      </c>
      <c r="BL89" s="128">
        <f>'CashFlow Calc'!BQ258</f>
        <v>0</v>
      </c>
      <c r="BM89" s="128">
        <f>'CashFlow Calc'!BR258</f>
        <v>0</v>
      </c>
      <c r="BN89" s="128">
        <f t="shared" si="1"/>
        <v>0</v>
      </c>
    </row>
    <row r="90" spans="1:66" s="96" customFormat="1" ht="11.25" hidden="1" customHeight="1" outlineLevel="1">
      <c r="A90" s="177">
        <f>'CashFlow Calc'!A261</f>
        <v>52</v>
      </c>
      <c r="B90" s="165" t="str">
        <f>'CashFlow Calc'!B261</f>
        <v>Inflation</v>
      </c>
      <c r="C90" s="128">
        <f>'CashFlow Calc'!H263</f>
        <v>0</v>
      </c>
      <c r="D90" s="128">
        <f>'CashFlow Calc'!I263</f>
        <v>0</v>
      </c>
      <c r="E90" s="128">
        <f>'CashFlow Calc'!J263</f>
        <v>0</v>
      </c>
      <c r="F90" s="128">
        <f>'CashFlow Calc'!K263</f>
        <v>0</v>
      </c>
      <c r="G90" s="128">
        <f>'CashFlow Calc'!L263</f>
        <v>0</v>
      </c>
      <c r="H90" s="128">
        <f>'CashFlow Calc'!M263</f>
        <v>0</v>
      </c>
      <c r="I90" s="128">
        <f>'CashFlow Calc'!N263</f>
        <v>0</v>
      </c>
      <c r="J90" s="128">
        <f>'CashFlow Calc'!O263</f>
        <v>0</v>
      </c>
      <c r="K90" s="128">
        <f>'CashFlow Calc'!P263</f>
        <v>0</v>
      </c>
      <c r="L90" s="128">
        <f>'CashFlow Calc'!Q263</f>
        <v>0</v>
      </c>
      <c r="M90" s="128">
        <f>'CashFlow Calc'!R263</f>
        <v>0</v>
      </c>
      <c r="N90" s="128">
        <f>'CashFlow Calc'!S263</f>
        <v>0</v>
      </c>
      <c r="O90" s="128">
        <f>'CashFlow Calc'!T263</f>
        <v>0</v>
      </c>
      <c r="P90" s="128">
        <f>'CashFlow Calc'!U263</f>
        <v>0</v>
      </c>
      <c r="Q90" s="128">
        <f>'CashFlow Calc'!V263</f>
        <v>0</v>
      </c>
      <c r="R90" s="128">
        <f>'CashFlow Calc'!W263</f>
        <v>0</v>
      </c>
      <c r="S90" s="128">
        <f>'CashFlow Calc'!X263</f>
        <v>0</v>
      </c>
      <c r="T90" s="128">
        <f>'CashFlow Calc'!Y263</f>
        <v>0</v>
      </c>
      <c r="U90" s="128">
        <f>'CashFlow Calc'!Z263</f>
        <v>0</v>
      </c>
      <c r="V90" s="128">
        <f>'CashFlow Calc'!AA263</f>
        <v>0</v>
      </c>
      <c r="W90" s="128">
        <f>'CashFlow Calc'!AB263</f>
        <v>0</v>
      </c>
      <c r="X90" s="128">
        <f>'CashFlow Calc'!AC263</f>
        <v>0</v>
      </c>
      <c r="Y90" s="128">
        <f>'CashFlow Calc'!AD263</f>
        <v>0</v>
      </c>
      <c r="Z90" s="128">
        <f>'CashFlow Calc'!AE263</f>
        <v>0</v>
      </c>
      <c r="AA90" s="128">
        <f>'CashFlow Calc'!AF263</f>
        <v>0</v>
      </c>
      <c r="AB90" s="128">
        <f>'CashFlow Calc'!AG263</f>
        <v>0</v>
      </c>
      <c r="AC90" s="128">
        <f>'CashFlow Calc'!AH263</f>
        <v>0</v>
      </c>
      <c r="AD90" s="128">
        <f>'CashFlow Calc'!AI263</f>
        <v>0</v>
      </c>
      <c r="AE90" s="128">
        <f>'CashFlow Calc'!AJ263</f>
        <v>0</v>
      </c>
      <c r="AF90" s="128">
        <f>'CashFlow Calc'!AK263</f>
        <v>0</v>
      </c>
      <c r="AG90" s="128">
        <f>'CashFlow Calc'!AL263</f>
        <v>0</v>
      </c>
      <c r="AH90" s="128">
        <f>'CashFlow Calc'!AM263</f>
        <v>0</v>
      </c>
      <c r="AI90" s="128">
        <f>'CashFlow Calc'!AN263</f>
        <v>0</v>
      </c>
      <c r="AJ90" s="128">
        <f>'CashFlow Calc'!AO263</f>
        <v>0</v>
      </c>
      <c r="AK90" s="128">
        <f>'CashFlow Calc'!AP263</f>
        <v>0</v>
      </c>
      <c r="AL90" s="128">
        <f>'CashFlow Calc'!AQ263</f>
        <v>0</v>
      </c>
      <c r="AM90" s="128">
        <f>'CashFlow Calc'!AR263</f>
        <v>0</v>
      </c>
      <c r="AN90" s="128">
        <f>'CashFlow Calc'!AS263</f>
        <v>0</v>
      </c>
      <c r="AO90" s="128">
        <f>'CashFlow Calc'!AT263</f>
        <v>0</v>
      </c>
      <c r="AP90" s="128">
        <f>'CashFlow Calc'!AU263</f>
        <v>0</v>
      </c>
      <c r="AQ90" s="128">
        <f>'CashFlow Calc'!AV263</f>
        <v>0</v>
      </c>
      <c r="AR90" s="128">
        <f>'CashFlow Calc'!AW263</f>
        <v>0</v>
      </c>
      <c r="AS90" s="128">
        <f>'CashFlow Calc'!AX263</f>
        <v>0</v>
      </c>
      <c r="AT90" s="128">
        <f>'CashFlow Calc'!AY263</f>
        <v>0</v>
      </c>
      <c r="AU90" s="128">
        <f>'CashFlow Calc'!AZ263</f>
        <v>0</v>
      </c>
      <c r="AV90" s="128">
        <f>'CashFlow Calc'!BA263</f>
        <v>0</v>
      </c>
      <c r="AW90" s="128">
        <f>'CashFlow Calc'!BB263</f>
        <v>0</v>
      </c>
      <c r="AX90" s="128">
        <f>'CashFlow Calc'!BC263</f>
        <v>0</v>
      </c>
      <c r="AY90" s="128">
        <f>'CashFlow Calc'!BD263</f>
        <v>0</v>
      </c>
      <c r="AZ90" s="128">
        <f>'CashFlow Calc'!BE263</f>
        <v>0</v>
      </c>
      <c r="BA90" s="128">
        <f>'CashFlow Calc'!BF263</f>
        <v>0</v>
      </c>
      <c r="BB90" s="128">
        <f>'CashFlow Calc'!BG263</f>
        <v>0</v>
      </c>
      <c r="BC90" s="128">
        <f>'CashFlow Calc'!BH263</f>
        <v>0</v>
      </c>
      <c r="BD90" s="128">
        <f>'CashFlow Calc'!BI263</f>
        <v>0</v>
      </c>
      <c r="BE90" s="128">
        <f>'CashFlow Calc'!BJ263</f>
        <v>0</v>
      </c>
      <c r="BF90" s="128">
        <f>'CashFlow Calc'!BK263</f>
        <v>0</v>
      </c>
      <c r="BG90" s="128">
        <f>'CashFlow Calc'!BL263</f>
        <v>0</v>
      </c>
      <c r="BH90" s="128">
        <f>'CashFlow Calc'!BM263</f>
        <v>0</v>
      </c>
      <c r="BI90" s="128">
        <f>'CashFlow Calc'!BN263</f>
        <v>0</v>
      </c>
      <c r="BJ90" s="128">
        <f>'CashFlow Calc'!BO263</f>
        <v>0</v>
      </c>
      <c r="BK90" s="128">
        <f>'CashFlow Calc'!BP263</f>
        <v>0</v>
      </c>
      <c r="BL90" s="128">
        <f>'CashFlow Calc'!BQ263</f>
        <v>0</v>
      </c>
      <c r="BM90" s="128">
        <f>'CashFlow Calc'!BR263</f>
        <v>0</v>
      </c>
      <c r="BN90" s="128">
        <f t="shared" si="1"/>
        <v>0</v>
      </c>
    </row>
    <row r="91" spans="1:66" s="96" customFormat="1" ht="11.25" collapsed="1">
      <c r="A91" s="178"/>
      <c r="B91" s="166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8"/>
    </row>
    <row r="92" spans="1:66" s="90" customFormat="1" ht="16.5" customHeight="1">
      <c r="A92" s="459" t="s">
        <v>20</v>
      </c>
      <c r="B92" s="97" t="s">
        <v>21</v>
      </c>
      <c r="C92" s="98">
        <f t="shared" ref="C92:V92" si="2">SUM(C39:C91)</f>
        <v>0</v>
      </c>
      <c r="D92" s="98">
        <f t="shared" si="2"/>
        <v>0</v>
      </c>
      <c r="E92" s="98">
        <f t="shared" si="2"/>
        <v>0</v>
      </c>
      <c r="F92" s="98">
        <f t="shared" si="2"/>
        <v>0</v>
      </c>
      <c r="G92" s="98">
        <f t="shared" si="2"/>
        <v>0</v>
      </c>
      <c r="H92" s="98">
        <f t="shared" si="2"/>
        <v>0</v>
      </c>
      <c r="I92" s="98">
        <f t="shared" si="2"/>
        <v>0</v>
      </c>
      <c r="J92" s="98">
        <f t="shared" si="2"/>
        <v>0</v>
      </c>
      <c r="K92" s="98">
        <f t="shared" si="2"/>
        <v>0</v>
      </c>
      <c r="L92" s="98">
        <f t="shared" si="2"/>
        <v>0</v>
      </c>
      <c r="M92" s="98">
        <f t="shared" si="2"/>
        <v>0</v>
      </c>
      <c r="N92" s="98">
        <f t="shared" si="2"/>
        <v>0</v>
      </c>
      <c r="O92" s="98">
        <f t="shared" si="2"/>
        <v>0</v>
      </c>
      <c r="P92" s="98">
        <f t="shared" si="2"/>
        <v>0</v>
      </c>
      <c r="Q92" s="98">
        <f t="shared" si="2"/>
        <v>0</v>
      </c>
      <c r="R92" s="98">
        <f t="shared" si="2"/>
        <v>0</v>
      </c>
      <c r="S92" s="98">
        <f t="shared" si="2"/>
        <v>0</v>
      </c>
      <c r="T92" s="98">
        <f t="shared" si="2"/>
        <v>0</v>
      </c>
      <c r="U92" s="98">
        <f t="shared" si="2"/>
        <v>0</v>
      </c>
      <c r="V92" s="98">
        <f t="shared" si="2"/>
        <v>0</v>
      </c>
      <c r="W92" s="98">
        <f t="shared" ref="W92:BM92" si="3">SUM(W39:W91)</f>
        <v>0</v>
      </c>
      <c r="X92" s="98">
        <f t="shared" si="3"/>
        <v>0</v>
      </c>
      <c r="Y92" s="98">
        <f t="shared" si="3"/>
        <v>0</v>
      </c>
      <c r="Z92" s="98">
        <f t="shared" si="3"/>
        <v>0</v>
      </c>
      <c r="AA92" s="98">
        <f t="shared" si="3"/>
        <v>0</v>
      </c>
      <c r="AB92" s="98">
        <f t="shared" si="3"/>
        <v>0</v>
      </c>
      <c r="AC92" s="98">
        <f t="shared" si="3"/>
        <v>0</v>
      </c>
      <c r="AD92" s="98">
        <f t="shared" si="3"/>
        <v>0</v>
      </c>
      <c r="AE92" s="98">
        <f t="shared" si="3"/>
        <v>0</v>
      </c>
      <c r="AF92" s="98">
        <f t="shared" si="3"/>
        <v>0</v>
      </c>
      <c r="AG92" s="98">
        <f t="shared" si="3"/>
        <v>0</v>
      </c>
      <c r="AH92" s="98">
        <f t="shared" si="3"/>
        <v>0</v>
      </c>
      <c r="AI92" s="98">
        <f t="shared" si="3"/>
        <v>0</v>
      </c>
      <c r="AJ92" s="98">
        <f t="shared" si="3"/>
        <v>0</v>
      </c>
      <c r="AK92" s="98">
        <f t="shared" si="3"/>
        <v>0</v>
      </c>
      <c r="AL92" s="98">
        <f t="shared" si="3"/>
        <v>0</v>
      </c>
      <c r="AM92" s="98">
        <f t="shared" si="3"/>
        <v>0</v>
      </c>
      <c r="AN92" s="98">
        <f t="shared" si="3"/>
        <v>0</v>
      </c>
      <c r="AO92" s="98">
        <f t="shared" si="3"/>
        <v>0</v>
      </c>
      <c r="AP92" s="98">
        <f t="shared" si="3"/>
        <v>0</v>
      </c>
      <c r="AQ92" s="98">
        <f t="shared" si="3"/>
        <v>0</v>
      </c>
      <c r="AR92" s="98">
        <f t="shared" si="3"/>
        <v>0</v>
      </c>
      <c r="AS92" s="98">
        <f t="shared" si="3"/>
        <v>0</v>
      </c>
      <c r="AT92" s="98">
        <f t="shared" si="3"/>
        <v>0</v>
      </c>
      <c r="AU92" s="98">
        <f t="shared" si="3"/>
        <v>0</v>
      </c>
      <c r="AV92" s="98">
        <f t="shared" si="3"/>
        <v>0</v>
      </c>
      <c r="AW92" s="98">
        <f t="shared" si="3"/>
        <v>0</v>
      </c>
      <c r="AX92" s="98">
        <f t="shared" si="3"/>
        <v>0</v>
      </c>
      <c r="AY92" s="98">
        <f t="shared" si="3"/>
        <v>0</v>
      </c>
      <c r="AZ92" s="98">
        <f t="shared" si="3"/>
        <v>0</v>
      </c>
      <c r="BA92" s="98">
        <f t="shared" si="3"/>
        <v>0</v>
      </c>
      <c r="BB92" s="98">
        <f t="shared" si="3"/>
        <v>0</v>
      </c>
      <c r="BC92" s="98">
        <f t="shared" si="3"/>
        <v>0</v>
      </c>
      <c r="BD92" s="98">
        <f t="shared" si="3"/>
        <v>0</v>
      </c>
      <c r="BE92" s="98">
        <f t="shared" si="3"/>
        <v>0</v>
      </c>
      <c r="BF92" s="98">
        <f t="shared" si="3"/>
        <v>0</v>
      </c>
      <c r="BG92" s="98">
        <f t="shared" si="3"/>
        <v>0</v>
      </c>
      <c r="BH92" s="98">
        <f t="shared" si="3"/>
        <v>0</v>
      </c>
      <c r="BI92" s="98">
        <f t="shared" si="3"/>
        <v>0</v>
      </c>
      <c r="BJ92" s="98">
        <f t="shared" si="3"/>
        <v>0</v>
      </c>
      <c r="BK92" s="98">
        <f t="shared" si="3"/>
        <v>0</v>
      </c>
      <c r="BL92" s="98">
        <f t="shared" si="3"/>
        <v>0</v>
      </c>
      <c r="BM92" s="98">
        <f t="shared" si="3"/>
        <v>0</v>
      </c>
      <c r="BN92" s="98">
        <f>SUM(C92:BM92)</f>
        <v>0</v>
      </c>
    </row>
    <row r="93" spans="1:66" s="90" customFormat="1" ht="16.5" customHeight="1">
      <c r="A93" s="460"/>
      <c r="B93" s="97" t="s">
        <v>22</v>
      </c>
      <c r="C93" s="98">
        <f>(+C92/10^6)</f>
        <v>0</v>
      </c>
      <c r="D93" s="99">
        <f t="shared" ref="D93:V93" si="4">(+D92+C93*10^6)/10^6</f>
        <v>0</v>
      </c>
      <c r="E93" s="99">
        <f t="shared" si="4"/>
        <v>0</v>
      </c>
      <c r="F93" s="99">
        <f t="shared" si="4"/>
        <v>0</v>
      </c>
      <c r="G93" s="99">
        <f t="shared" si="4"/>
        <v>0</v>
      </c>
      <c r="H93" s="99">
        <f t="shared" si="4"/>
        <v>0</v>
      </c>
      <c r="I93" s="99">
        <f t="shared" si="4"/>
        <v>0</v>
      </c>
      <c r="J93" s="99">
        <f t="shared" si="4"/>
        <v>0</v>
      </c>
      <c r="K93" s="99">
        <f t="shared" si="4"/>
        <v>0</v>
      </c>
      <c r="L93" s="99">
        <f t="shared" si="4"/>
        <v>0</v>
      </c>
      <c r="M93" s="99">
        <f t="shared" si="4"/>
        <v>0</v>
      </c>
      <c r="N93" s="99">
        <f t="shared" si="4"/>
        <v>0</v>
      </c>
      <c r="O93" s="99">
        <f t="shared" si="4"/>
        <v>0</v>
      </c>
      <c r="P93" s="99">
        <f t="shared" si="4"/>
        <v>0</v>
      </c>
      <c r="Q93" s="99">
        <f t="shared" si="4"/>
        <v>0</v>
      </c>
      <c r="R93" s="99">
        <f t="shared" si="4"/>
        <v>0</v>
      </c>
      <c r="S93" s="99">
        <f t="shared" si="4"/>
        <v>0</v>
      </c>
      <c r="T93" s="99">
        <f t="shared" si="4"/>
        <v>0</v>
      </c>
      <c r="U93" s="99">
        <f t="shared" si="4"/>
        <v>0</v>
      </c>
      <c r="V93" s="99">
        <f t="shared" si="4"/>
        <v>0</v>
      </c>
      <c r="W93" s="99">
        <f t="shared" ref="W93:BM93" si="5">(+W92+V93*10^6)/10^6</f>
        <v>0</v>
      </c>
      <c r="X93" s="99">
        <f t="shared" si="5"/>
        <v>0</v>
      </c>
      <c r="Y93" s="99">
        <f t="shared" si="5"/>
        <v>0</v>
      </c>
      <c r="Z93" s="99">
        <f t="shared" si="5"/>
        <v>0</v>
      </c>
      <c r="AA93" s="99">
        <f t="shared" si="5"/>
        <v>0</v>
      </c>
      <c r="AB93" s="99">
        <f t="shared" si="5"/>
        <v>0</v>
      </c>
      <c r="AC93" s="99">
        <f t="shared" si="5"/>
        <v>0</v>
      </c>
      <c r="AD93" s="99">
        <f t="shared" si="5"/>
        <v>0</v>
      </c>
      <c r="AE93" s="99">
        <f t="shared" si="5"/>
        <v>0</v>
      </c>
      <c r="AF93" s="99">
        <f t="shared" si="5"/>
        <v>0</v>
      </c>
      <c r="AG93" s="99">
        <f t="shared" si="5"/>
        <v>0</v>
      </c>
      <c r="AH93" s="99">
        <f t="shared" si="5"/>
        <v>0</v>
      </c>
      <c r="AI93" s="99">
        <f t="shared" si="5"/>
        <v>0</v>
      </c>
      <c r="AJ93" s="99">
        <f t="shared" si="5"/>
        <v>0</v>
      </c>
      <c r="AK93" s="99">
        <f t="shared" si="5"/>
        <v>0</v>
      </c>
      <c r="AL93" s="99">
        <f t="shared" si="5"/>
        <v>0</v>
      </c>
      <c r="AM93" s="99">
        <f t="shared" si="5"/>
        <v>0</v>
      </c>
      <c r="AN93" s="99">
        <f t="shared" si="5"/>
        <v>0</v>
      </c>
      <c r="AO93" s="99">
        <f t="shared" si="5"/>
        <v>0</v>
      </c>
      <c r="AP93" s="99">
        <f t="shared" si="5"/>
        <v>0</v>
      </c>
      <c r="AQ93" s="99">
        <f t="shared" si="5"/>
        <v>0</v>
      </c>
      <c r="AR93" s="99">
        <f t="shared" si="5"/>
        <v>0</v>
      </c>
      <c r="AS93" s="99">
        <f t="shared" si="5"/>
        <v>0</v>
      </c>
      <c r="AT93" s="99">
        <f t="shared" si="5"/>
        <v>0</v>
      </c>
      <c r="AU93" s="99">
        <f t="shared" si="5"/>
        <v>0</v>
      </c>
      <c r="AV93" s="99">
        <f t="shared" si="5"/>
        <v>0</v>
      </c>
      <c r="AW93" s="99">
        <f t="shared" si="5"/>
        <v>0</v>
      </c>
      <c r="AX93" s="99">
        <f t="shared" si="5"/>
        <v>0</v>
      </c>
      <c r="AY93" s="99">
        <f t="shared" si="5"/>
        <v>0</v>
      </c>
      <c r="AZ93" s="99">
        <f t="shared" si="5"/>
        <v>0</v>
      </c>
      <c r="BA93" s="99">
        <f t="shared" si="5"/>
        <v>0</v>
      </c>
      <c r="BB93" s="99">
        <f t="shared" si="5"/>
        <v>0</v>
      </c>
      <c r="BC93" s="99">
        <f t="shared" si="5"/>
        <v>0</v>
      </c>
      <c r="BD93" s="99">
        <f t="shared" si="5"/>
        <v>0</v>
      </c>
      <c r="BE93" s="99">
        <f t="shared" si="5"/>
        <v>0</v>
      </c>
      <c r="BF93" s="99">
        <f t="shared" si="5"/>
        <v>0</v>
      </c>
      <c r="BG93" s="99">
        <f t="shared" si="5"/>
        <v>0</v>
      </c>
      <c r="BH93" s="99">
        <f t="shared" si="5"/>
        <v>0</v>
      </c>
      <c r="BI93" s="99">
        <f t="shared" si="5"/>
        <v>0</v>
      </c>
      <c r="BJ93" s="99">
        <f t="shared" si="5"/>
        <v>0</v>
      </c>
      <c r="BK93" s="99">
        <f t="shared" si="5"/>
        <v>0</v>
      </c>
      <c r="BL93" s="99">
        <f t="shared" si="5"/>
        <v>0</v>
      </c>
      <c r="BM93" s="99">
        <f t="shared" si="5"/>
        <v>0</v>
      </c>
      <c r="BN93" s="98"/>
    </row>
    <row r="94" spans="1:66" s="96" customFormat="1" ht="11.25">
      <c r="A94" s="100"/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104"/>
      <c r="AA94" s="105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</row>
    <row r="95" spans="1:66" s="109" customFormat="1" ht="11.25">
      <c r="A95" s="107"/>
      <c r="B95" s="108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1"/>
      <c r="AA95" s="110"/>
      <c r="AB95" s="110"/>
      <c r="AC95" s="110"/>
      <c r="AD95" s="110"/>
      <c r="AE95" s="110"/>
      <c r="AF95" s="110"/>
      <c r="AG95" s="110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</row>
    <row r="96" spans="1:66" s="115" customFormat="1" ht="10.15" customHeight="1">
      <c r="A96" s="113"/>
      <c r="B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7"/>
      <c r="AA96" s="116"/>
      <c r="AB96" s="116"/>
      <c r="AC96" s="116"/>
      <c r="AD96" s="116"/>
      <c r="AE96" s="116"/>
      <c r="AF96" s="116"/>
      <c r="AG96" s="116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</row>
    <row r="97" spans="1:66" s="115" customFormat="1" ht="10.15" customHeight="1">
      <c r="A97" s="113"/>
      <c r="B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7"/>
      <c r="AA97" s="116"/>
      <c r="AB97" s="116"/>
      <c r="AC97" s="116"/>
      <c r="AD97" s="116"/>
      <c r="AE97" s="116"/>
      <c r="AF97" s="116"/>
      <c r="AG97" s="116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</row>
    <row r="98" spans="1:66" s="115" customFormat="1" ht="10.15" customHeight="1">
      <c r="A98" s="113"/>
      <c r="B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7"/>
      <c r="AA98" s="116"/>
      <c r="AB98" s="116"/>
      <c r="AC98" s="116"/>
      <c r="AD98" s="116"/>
      <c r="AE98" s="116"/>
      <c r="AF98" s="116"/>
      <c r="AG98" s="116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</row>
    <row r="99" spans="1:66" s="115" customFormat="1" ht="10.15" customHeight="1">
      <c r="A99" s="113"/>
      <c r="B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7"/>
      <c r="AA99" s="116"/>
      <c r="AB99" s="116"/>
      <c r="AC99" s="116"/>
      <c r="AD99" s="116"/>
      <c r="AE99" s="116"/>
      <c r="AF99" s="116"/>
      <c r="AG99" s="116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</row>
    <row r="100" spans="1:66" s="121" customFormat="1" ht="10.15" customHeight="1">
      <c r="A100" s="119"/>
      <c r="B100" s="120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3"/>
      <c r="AA100" s="122"/>
      <c r="AB100" s="122"/>
      <c r="AC100" s="122"/>
      <c r="AD100" s="122"/>
      <c r="AE100" s="122"/>
      <c r="AF100" s="122"/>
      <c r="AG100" s="122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</row>
    <row r="101" spans="1:66" ht="23.25" customHeight="1">
      <c r="A101" s="461" t="e">
        <f>M9</f>
        <v>#REF!</v>
      </c>
      <c r="B101" s="462"/>
      <c r="C101" s="462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453" t="e">
        <f>IF(#REF!="Please Enter","Enter Date on Contents Page",#REF!)</f>
        <v>#REF!</v>
      </c>
      <c r="W101" s="453" t="e">
        <f>IF(#REF!="Please Enter","Enter Date on Contents Page",#REF!)</f>
        <v>#REF!</v>
      </c>
      <c r="X101" s="453" t="e">
        <f>IF(#REF!="Please Enter","Enter Date on Contents Page",#REF!)</f>
        <v>#REF!</v>
      </c>
      <c r="Y101" s="453" t="e">
        <f>IF(#REF!="Please Enter","Enter Date on Contents Page",#REF!)</f>
        <v>#REF!</v>
      </c>
      <c r="Z101" s="454" t="e">
        <f>IF(#REF!="Please Enter","Enter Date on Contents Page",#REF!)</f>
        <v>#REF!</v>
      </c>
      <c r="AA101" s="126"/>
      <c r="AB101" s="126"/>
      <c r="AC101" s="126"/>
      <c r="AD101" s="126"/>
      <c r="AE101" s="126"/>
      <c r="AF101" s="126"/>
      <c r="AG101" s="126"/>
    </row>
    <row r="102" spans="1:66" ht="10.15" customHeight="1">
      <c r="B102" s="101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</row>
    <row r="103" spans="1:66" ht="10.15" customHeight="1"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</row>
    <row r="104" spans="1:66" ht="10.15" customHeight="1"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</row>
    <row r="105" spans="1:66" ht="10.15" customHeight="1"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</row>
    <row r="106" spans="1:66" ht="10.15" customHeight="1"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</row>
    <row r="107" spans="1:66" ht="10.15" customHeight="1"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</row>
    <row r="108" spans="1:66" ht="10.15" customHeight="1"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</row>
    <row r="109" spans="1:66" ht="10.15" customHeight="1"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</row>
    <row r="110" spans="1:66" ht="10.15" customHeight="1"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</row>
    <row r="111" spans="1:66" ht="10.15" customHeight="1"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</row>
    <row r="112" spans="1:66" ht="10.15" customHeight="1"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</row>
    <row r="113" spans="13:28" ht="10.15" customHeight="1"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</row>
    <row r="114" spans="13:28" ht="10.15" customHeight="1"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</row>
    <row r="115" spans="13:28" ht="10.15" customHeight="1"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</row>
    <row r="116" spans="13:28" ht="10.15" customHeight="1"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</row>
    <row r="117" spans="13:28" ht="10.15" customHeight="1"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</row>
    <row r="118" spans="13:28" ht="10.15" customHeight="1"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</row>
    <row r="119" spans="13:28" ht="10.15" customHeight="1"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</row>
    <row r="120" spans="13:28" ht="10.15" customHeight="1"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</row>
    <row r="121" spans="13:28" ht="10.15" customHeight="1"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</row>
    <row r="122" spans="13:28" ht="10.15" customHeight="1"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</row>
    <row r="123" spans="13:28" ht="10.15" customHeight="1"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</row>
    <row r="124" spans="13:28" ht="10.15" customHeight="1"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</row>
    <row r="125" spans="13:28" ht="10.15" customHeight="1"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</row>
    <row r="126" spans="13:28" ht="10.15" customHeight="1"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</row>
    <row r="127" spans="13:28" ht="10.15" customHeight="1"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</row>
    <row r="128" spans="13:28" ht="10.15" customHeight="1"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</row>
    <row r="129" spans="13:28" ht="10.15" customHeight="1"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</row>
    <row r="130" spans="13:28" ht="10.15" customHeight="1"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</row>
    <row r="131" spans="13:28" ht="10.15" customHeight="1"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</row>
    <row r="132" spans="13:28" ht="10.15" customHeight="1"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</row>
    <row r="133" spans="13:28" ht="10.15" customHeight="1"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</row>
    <row r="134" spans="13:28" ht="10.15" customHeight="1"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</row>
    <row r="135" spans="13:28" ht="10.15" customHeight="1"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</row>
    <row r="136" spans="13:28" ht="10.15" customHeight="1"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</row>
    <row r="137" spans="13:28" ht="10.15" customHeight="1"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</row>
    <row r="138" spans="13:28" ht="10.15" customHeight="1"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</row>
    <row r="139" spans="13:28" ht="10.15" customHeight="1"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</row>
    <row r="140" spans="13:28" ht="10.15" customHeight="1"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</row>
    <row r="141" spans="13:28" ht="10.15" customHeight="1"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</row>
    <row r="142" spans="13:28" ht="10.15" customHeight="1"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</row>
    <row r="143" spans="13:28" ht="10.15" customHeight="1"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</row>
    <row r="144" spans="13:28" ht="10.15" customHeight="1"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</row>
    <row r="145" spans="13:28" ht="10.15" customHeight="1"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</row>
    <row r="146" spans="13:28" ht="10.15" customHeight="1"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</row>
  </sheetData>
  <mergeCells count="3">
    <mergeCell ref="A92:A93"/>
    <mergeCell ref="A101:C101"/>
    <mergeCell ref="V101:Z101"/>
  </mergeCells>
  <phoneticPr fontId="27" type="noConversion"/>
  <dataValidations disablePrompts="1" count="1">
    <dataValidation type="custom" allowBlank="1" showInputMessage="1" showErrorMessage="1" sqref="B5 V101:Z101">
      <formula1>"="</formula1>
    </dataValidation>
  </dataValidations>
  <printOptions horizontalCentered="1" gridLinesSet="0"/>
  <pageMargins left="0.55118110236220474" right="0.51181102362204722" top="0.62992125984251968" bottom="0.23622047244094491" header="0.51181102362204722" footer="0.56000000000000005"/>
  <pageSetup paperSize="9" scale="49" fitToHeight="0" orientation="landscape" r:id="rId1"/>
  <headerFooter alignWithMargins="0"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D36"/>
  <sheetViews>
    <sheetView showGridLines="0" tabSelected="1" topLeftCell="A2" zoomScale="70" zoomScaleNormal="70" zoomScaleSheetLayoutView="30" workbookViewId="0">
      <selection activeCell="K18" sqref="K18"/>
    </sheetView>
  </sheetViews>
  <sheetFormatPr defaultColWidth="9.140625" defaultRowHeight="12.75"/>
  <cols>
    <col min="1" max="1" width="3.7109375" style="407" bestFit="1" customWidth="1"/>
    <col min="2" max="2" width="20.42578125" style="385" bestFit="1" customWidth="1"/>
    <col min="3" max="3" width="61.42578125" style="408" customWidth="1"/>
    <col min="4" max="6" width="3.28515625" style="382" customWidth="1"/>
    <col min="7" max="7" width="6.5703125" style="382" customWidth="1"/>
    <col min="8" max="8" width="11.85546875" style="380" customWidth="1"/>
    <col min="9" max="9" width="12.140625" style="382" customWidth="1"/>
    <col min="10" max="10" width="16.7109375" style="380" bestFit="1" customWidth="1"/>
    <col min="11" max="11" width="61" style="380" customWidth="1"/>
    <col min="12" max="12" width="9.28515625" style="376" bestFit="1" customWidth="1"/>
    <col min="13" max="13" width="11.140625" style="380" bestFit="1" customWidth="1"/>
    <col min="14" max="14" width="2.5703125" style="380" customWidth="1"/>
    <col min="15" max="15" width="2.7109375" style="380" customWidth="1"/>
    <col min="16" max="16" width="18.28515625" style="407" customWidth="1"/>
    <col min="17" max="17" width="13.7109375" style="407" customWidth="1"/>
    <col min="18" max="19" width="13.28515625" style="380" customWidth="1"/>
    <col min="20" max="20" width="2" style="380" customWidth="1"/>
    <col min="21" max="21" width="13.28515625" style="380" customWidth="1"/>
    <col min="22" max="22" width="13.28515625" style="382" customWidth="1"/>
    <col min="23" max="23" width="14" style="382" customWidth="1"/>
    <col min="24" max="24" width="12.5703125" style="382" customWidth="1"/>
    <col min="25" max="25" width="7.42578125" style="380" customWidth="1"/>
    <col min="26" max="26" width="12.140625" style="380" customWidth="1"/>
    <col min="27" max="27" width="14.28515625" style="380" customWidth="1"/>
    <col min="28" max="29" width="7.42578125" style="380" customWidth="1"/>
    <col min="30" max="30" width="19.7109375" style="380" customWidth="1"/>
    <col min="31" max="16384" width="9.140625" style="380"/>
  </cols>
  <sheetData>
    <row r="1" spans="1:30" s="368" customFormat="1" ht="9.6" hidden="1" customHeight="1">
      <c r="B1" s="369"/>
      <c r="C1" s="370"/>
      <c r="D1" s="371"/>
      <c r="E1" s="371"/>
      <c r="F1" s="371"/>
      <c r="G1" s="371"/>
      <c r="I1" s="371"/>
      <c r="L1" s="372"/>
      <c r="V1" s="371"/>
      <c r="W1" s="371"/>
      <c r="X1" s="371"/>
    </row>
    <row r="2" spans="1:30" s="368" customFormat="1" ht="21">
      <c r="A2" s="373"/>
      <c r="C2" s="374"/>
      <c r="D2" s="381"/>
      <c r="E2" s="381"/>
      <c r="F2" s="440"/>
      <c r="G2" s="446"/>
      <c r="H2" s="445" t="s">
        <v>198</v>
      </c>
      <c r="I2" s="375"/>
      <c r="K2" s="375"/>
      <c r="L2" s="376"/>
      <c r="M2" s="375"/>
      <c r="N2" s="377"/>
      <c r="P2" s="378"/>
      <c r="R2" s="379"/>
      <c r="S2" s="380"/>
      <c r="T2" s="380"/>
      <c r="V2" s="381"/>
      <c r="X2" s="382"/>
      <c r="Y2" s="380"/>
      <c r="Z2" s="380"/>
      <c r="AA2" s="380"/>
      <c r="AB2" s="380"/>
      <c r="AC2" s="380"/>
      <c r="AD2" s="383"/>
    </row>
    <row r="3" spans="1:30" s="368" customFormat="1" ht="12" customHeight="1">
      <c r="A3" s="384"/>
      <c r="B3" s="369" t="s">
        <v>163</v>
      </c>
      <c r="C3" s="370"/>
      <c r="D3" s="382"/>
      <c r="E3" s="382"/>
      <c r="F3" s="380"/>
      <c r="G3" s="380"/>
      <c r="H3" s="380"/>
      <c r="I3" s="382"/>
      <c r="J3" s="380"/>
      <c r="K3" s="409" t="s">
        <v>162</v>
      </c>
      <c r="L3" s="463"/>
      <c r="M3" s="463"/>
      <c r="N3" s="383"/>
      <c r="P3" s="384"/>
      <c r="S3" s="380"/>
      <c r="T3" s="380"/>
      <c r="V3" s="382"/>
      <c r="W3" s="382"/>
      <c r="X3" s="382"/>
      <c r="Y3" s="380"/>
      <c r="Z3" s="380"/>
      <c r="AA3" s="380"/>
      <c r="AB3" s="380"/>
      <c r="AC3" s="380"/>
      <c r="AD3" s="383"/>
    </row>
    <row r="4" spans="1:30" s="368" customFormat="1" ht="4.9000000000000004" customHeight="1">
      <c r="A4" s="386"/>
      <c r="B4" s="387"/>
      <c r="C4" s="388"/>
      <c r="D4" s="390"/>
      <c r="E4" s="390"/>
      <c r="F4" s="390"/>
      <c r="G4" s="390"/>
      <c r="H4" s="389"/>
      <c r="I4" s="390"/>
      <c r="J4" s="389"/>
      <c r="K4" s="389"/>
      <c r="L4" s="391"/>
      <c r="M4" s="389"/>
      <c r="N4" s="392"/>
      <c r="P4" s="386"/>
      <c r="Q4" s="389"/>
      <c r="R4" s="389"/>
      <c r="S4" s="389"/>
      <c r="T4" s="389"/>
      <c r="U4" s="389"/>
      <c r="V4" s="390"/>
      <c r="W4" s="390"/>
      <c r="X4" s="390"/>
      <c r="Y4" s="389"/>
      <c r="Z4" s="389"/>
      <c r="AA4" s="389"/>
      <c r="AB4" s="389"/>
      <c r="AC4" s="389"/>
      <c r="AD4" s="392"/>
    </row>
    <row r="5" spans="1:30" s="400" customFormat="1" ht="3.6" customHeight="1">
      <c r="A5" s="393"/>
      <c r="B5" s="394"/>
      <c r="C5" s="395"/>
      <c r="D5" s="397"/>
      <c r="E5" s="397"/>
      <c r="F5" s="397"/>
      <c r="G5" s="397"/>
      <c r="H5" s="396"/>
      <c r="I5" s="397"/>
      <c r="J5" s="396"/>
      <c r="K5" s="396"/>
      <c r="L5" s="398"/>
      <c r="M5" s="396"/>
      <c r="N5" s="399"/>
      <c r="P5" s="401"/>
      <c r="Q5" s="402"/>
      <c r="R5" s="402"/>
      <c r="S5" s="402"/>
      <c r="T5" s="402"/>
      <c r="U5" s="402"/>
      <c r="V5" s="403"/>
      <c r="W5" s="403"/>
      <c r="X5" s="403"/>
      <c r="Y5" s="402"/>
      <c r="Z5" s="402"/>
      <c r="AA5" s="402"/>
      <c r="AB5" s="402"/>
      <c r="AC5" s="402"/>
      <c r="AD5" s="404"/>
    </row>
    <row r="6" spans="1:30" s="410" customFormat="1" ht="31.5" customHeight="1">
      <c r="A6" s="466" t="s">
        <v>23</v>
      </c>
      <c r="B6" s="470" t="s">
        <v>170</v>
      </c>
      <c r="C6" s="470" t="s">
        <v>24</v>
      </c>
      <c r="D6" s="466" t="s">
        <v>168</v>
      </c>
      <c r="E6" s="466" t="s">
        <v>167</v>
      </c>
      <c r="F6" s="466" t="s">
        <v>161</v>
      </c>
      <c r="G6" s="466" t="s">
        <v>25</v>
      </c>
      <c r="H6" s="468" t="s">
        <v>197</v>
      </c>
      <c r="I6" s="468" t="s">
        <v>169</v>
      </c>
      <c r="J6" s="470" t="s">
        <v>195</v>
      </c>
      <c r="K6" s="470" t="s">
        <v>196</v>
      </c>
      <c r="L6" s="470" t="s">
        <v>26</v>
      </c>
      <c r="M6" s="470" t="s">
        <v>27</v>
      </c>
      <c r="N6" s="466" t="s">
        <v>192</v>
      </c>
      <c r="P6" s="411"/>
      <c r="AB6" s="412"/>
      <c r="AC6" s="412"/>
      <c r="AD6" s="413"/>
    </row>
    <row r="7" spans="1:30" s="410" customFormat="1" ht="32.25" customHeight="1">
      <c r="A7" s="467"/>
      <c r="B7" s="471"/>
      <c r="C7" s="471"/>
      <c r="D7" s="467"/>
      <c r="E7" s="467"/>
      <c r="F7" s="467"/>
      <c r="G7" s="467"/>
      <c r="H7" s="469"/>
      <c r="I7" s="469"/>
      <c r="J7" s="471"/>
      <c r="K7" s="471"/>
      <c r="L7" s="471"/>
      <c r="M7" s="471"/>
      <c r="N7" s="467"/>
      <c r="P7" s="411"/>
      <c r="AB7" s="412"/>
      <c r="AC7" s="412"/>
      <c r="AD7" s="413"/>
    </row>
    <row r="8" spans="1:30" s="368" customFormat="1">
      <c r="A8" s="414">
        <v>1</v>
      </c>
      <c r="B8" s="414"/>
      <c r="C8" s="415"/>
      <c r="D8" s="416"/>
      <c r="E8" s="416"/>
      <c r="F8" s="416"/>
      <c r="G8" s="417" t="str">
        <f>IF(D8="","",D8*MAX(E8:F8))</f>
        <v/>
      </c>
      <c r="H8" s="441"/>
      <c r="I8" s="441"/>
      <c r="J8" s="418"/>
      <c r="K8" s="419"/>
      <c r="L8" s="420"/>
      <c r="M8" s="421"/>
      <c r="N8" s="422"/>
      <c r="P8" s="423"/>
      <c r="Q8" s="424"/>
      <c r="R8" s="424" t="s">
        <v>130</v>
      </c>
      <c r="S8" s="425"/>
      <c r="T8" s="405"/>
      <c r="U8" s="464" t="s">
        <v>129</v>
      </c>
      <c r="V8" s="464" t="s">
        <v>128</v>
      </c>
      <c r="W8" s="464" t="s">
        <v>131</v>
      </c>
      <c r="X8" s="474" t="s">
        <v>132</v>
      </c>
      <c r="Y8" s="475"/>
      <c r="Z8" s="472" t="s">
        <v>133</v>
      </c>
      <c r="AA8" s="473"/>
      <c r="AB8" s="473"/>
      <c r="AC8" s="464" t="s">
        <v>165</v>
      </c>
      <c r="AD8" s="426"/>
    </row>
    <row r="9" spans="1:30" s="368" customFormat="1" ht="38.25">
      <c r="A9" s="414">
        <v>2</v>
      </c>
      <c r="B9" s="414"/>
      <c r="C9" s="415"/>
      <c r="D9" s="416"/>
      <c r="E9" s="416"/>
      <c r="F9" s="416"/>
      <c r="G9" s="417" t="str">
        <f>IF(D9="","",D9*MAX(E9:F9))</f>
        <v/>
      </c>
      <c r="H9" s="441"/>
      <c r="I9" s="441"/>
      <c r="J9" s="418"/>
      <c r="K9" s="419"/>
      <c r="L9" s="420"/>
      <c r="M9" s="421"/>
      <c r="N9" s="422"/>
      <c r="P9" s="423"/>
      <c r="Q9" s="424"/>
      <c r="R9" s="424" t="s">
        <v>134</v>
      </c>
      <c r="S9" s="424" t="s">
        <v>135</v>
      </c>
      <c r="T9" s="405"/>
      <c r="U9" s="465"/>
      <c r="V9" s="465"/>
      <c r="W9" s="465"/>
      <c r="X9" s="472"/>
      <c r="Y9" s="476"/>
      <c r="Z9" s="438"/>
      <c r="AA9" s="439" t="s">
        <v>193</v>
      </c>
      <c r="AB9" s="439"/>
      <c r="AC9" s="465"/>
      <c r="AD9" s="426"/>
    </row>
    <row r="10" spans="1:30" s="368" customFormat="1" ht="25.5">
      <c r="A10" s="414">
        <v>3</v>
      </c>
      <c r="B10" s="414"/>
      <c r="C10" s="415"/>
      <c r="D10" s="416"/>
      <c r="E10" s="416"/>
      <c r="F10" s="416"/>
      <c r="G10" s="417" t="str">
        <f t="shared" ref="G10:G36" si="0">IF(D10="","",D10*MAX(E10:F10))</f>
        <v/>
      </c>
      <c r="H10" s="441"/>
      <c r="I10" s="441"/>
      <c r="J10" s="418"/>
      <c r="K10" s="419"/>
      <c r="L10" s="420"/>
      <c r="M10" s="421"/>
      <c r="N10" s="422"/>
      <c r="P10" s="423"/>
      <c r="Q10" s="429" t="s">
        <v>139</v>
      </c>
      <c r="R10" s="430">
        <v>13</v>
      </c>
      <c r="S10" s="430">
        <v>25</v>
      </c>
      <c r="T10" s="405"/>
      <c r="U10" s="427" t="s">
        <v>173</v>
      </c>
      <c r="V10" s="428" t="s">
        <v>187</v>
      </c>
      <c r="W10" s="428" t="s">
        <v>136</v>
      </c>
      <c r="X10" s="428" t="s">
        <v>137</v>
      </c>
      <c r="Y10" s="428">
        <v>6</v>
      </c>
      <c r="Z10" s="427" t="s">
        <v>138</v>
      </c>
      <c r="AA10" s="427" t="s">
        <v>194</v>
      </c>
      <c r="AB10" s="428">
        <v>5</v>
      </c>
      <c r="AC10" s="428" t="s">
        <v>164</v>
      </c>
      <c r="AD10" s="426"/>
    </row>
    <row r="11" spans="1:30" s="400" customFormat="1" ht="25.5">
      <c r="A11" s="414">
        <v>4</v>
      </c>
      <c r="B11" s="414"/>
      <c r="C11" s="415"/>
      <c r="D11" s="416"/>
      <c r="E11" s="416"/>
      <c r="F11" s="416"/>
      <c r="G11" s="417" t="str">
        <f t="shared" si="0"/>
        <v/>
      </c>
      <c r="H11" s="442"/>
      <c r="I11" s="441"/>
      <c r="J11" s="418"/>
      <c r="K11" s="419"/>
      <c r="L11" s="420"/>
      <c r="M11" s="421"/>
      <c r="N11" s="422"/>
      <c r="P11" s="423"/>
      <c r="Q11" s="431" t="s">
        <v>142</v>
      </c>
      <c r="R11" s="430">
        <v>5</v>
      </c>
      <c r="S11" s="430">
        <v>12</v>
      </c>
      <c r="T11" s="405"/>
      <c r="U11" s="427" t="s">
        <v>174</v>
      </c>
      <c r="V11" s="427" t="s">
        <v>191</v>
      </c>
      <c r="W11" s="428" t="s">
        <v>140</v>
      </c>
      <c r="X11" s="427" t="s">
        <v>183</v>
      </c>
      <c r="Y11" s="428">
        <v>5</v>
      </c>
      <c r="Z11" s="427" t="s">
        <v>141</v>
      </c>
      <c r="AA11" s="427" t="s">
        <v>194</v>
      </c>
      <c r="AB11" s="427">
        <v>4</v>
      </c>
      <c r="AC11" s="428" t="s">
        <v>166</v>
      </c>
      <c r="AD11" s="426"/>
    </row>
    <row r="12" spans="1:30" s="368" customFormat="1" ht="25.5">
      <c r="A12" s="414">
        <v>5</v>
      </c>
      <c r="B12" s="414"/>
      <c r="C12" s="415"/>
      <c r="D12" s="416"/>
      <c r="E12" s="416"/>
      <c r="F12" s="416"/>
      <c r="G12" s="417" t="str">
        <f t="shared" si="0"/>
        <v/>
      </c>
      <c r="H12" s="441"/>
      <c r="I12" s="441"/>
      <c r="J12" s="418"/>
      <c r="K12" s="419"/>
      <c r="L12" s="420"/>
      <c r="M12" s="421"/>
      <c r="N12" s="422"/>
      <c r="O12" s="400"/>
      <c r="P12" s="423"/>
      <c r="Q12" s="432" t="s">
        <v>144</v>
      </c>
      <c r="R12" s="430">
        <v>1E-4</v>
      </c>
      <c r="S12" s="430">
        <v>4</v>
      </c>
      <c r="T12" s="405"/>
      <c r="U12" s="427" t="s">
        <v>171</v>
      </c>
      <c r="V12" s="427" t="s">
        <v>188</v>
      </c>
      <c r="W12" s="428"/>
      <c r="X12" s="427" t="s">
        <v>184</v>
      </c>
      <c r="Y12" s="428">
        <v>4</v>
      </c>
      <c r="Z12" s="427" t="s">
        <v>143</v>
      </c>
      <c r="AA12" s="427" t="s">
        <v>194</v>
      </c>
      <c r="AB12" s="427">
        <v>3</v>
      </c>
      <c r="AC12" s="428"/>
      <c r="AD12" s="426"/>
    </row>
    <row r="13" spans="1:30" s="400" customFormat="1" ht="25.5">
      <c r="A13" s="414">
        <v>6</v>
      </c>
      <c r="B13" s="414"/>
      <c r="C13" s="415"/>
      <c r="D13" s="416"/>
      <c r="E13" s="416"/>
      <c r="F13" s="416"/>
      <c r="G13" s="417" t="str">
        <f t="shared" si="0"/>
        <v/>
      </c>
      <c r="H13" s="442"/>
      <c r="I13" s="441"/>
      <c r="J13" s="418"/>
      <c r="K13" s="419"/>
      <c r="L13" s="420"/>
      <c r="M13" s="421"/>
      <c r="N13" s="422"/>
      <c r="P13" s="423"/>
      <c r="Q13" s="433" t="s">
        <v>146</v>
      </c>
      <c r="R13" s="430">
        <v>-25</v>
      </c>
      <c r="S13" s="430">
        <v>-1E-3</v>
      </c>
      <c r="T13" s="405"/>
      <c r="U13" s="427" t="s">
        <v>175</v>
      </c>
      <c r="V13" s="427" t="s">
        <v>189</v>
      </c>
      <c r="W13" s="428"/>
      <c r="X13" s="427" t="s">
        <v>185</v>
      </c>
      <c r="Y13" s="428">
        <v>3</v>
      </c>
      <c r="Z13" s="427" t="s">
        <v>145</v>
      </c>
      <c r="AA13" s="427" t="s">
        <v>194</v>
      </c>
      <c r="AB13" s="427">
        <v>2</v>
      </c>
      <c r="AC13" s="428"/>
      <c r="AD13" s="426"/>
    </row>
    <row r="14" spans="1:30" s="368" customFormat="1" ht="25.5">
      <c r="A14" s="414">
        <v>7</v>
      </c>
      <c r="B14" s="414"/>
      <c r="C14" s="444"/>
      <c r="D14" s="416"/>
      <c r="E14" s="416"/>
      <c r="F14" s="416"/>
      <c r="G14" s="417" t="str">
        <f t="shared" si="0"/>
        <v/>
      </c>
      <c r="H14" s="443"/>
      <c r="I14" s="441"/>
      <c r="J14" s="418"/>
      <c r="K14" s="419"/>
      <c r="L14" s="420"/>
      <c r="M14" s="421"/>
      <c r="N14" s="422"/>
      <c r="O14" s="400"/>
      <c r="P14" s="423"/>
      <c r="Q14" s="400"/>
      <c r="R14" s="400"/>
      <c r="S14" s="400"/>
      <c r="T14" s="405"/>
      <c r="U14" s="427" t="s">
        <v>176</v>
      </c>
      <c r="V14" s="427" t="s">
        <v>190</v>
      </c>
      <c r="W14" s="428"/>
      <c r="X14" s="427" t="s">
        <v>186</v>
      </c>
      <c r="Y14" s="428">
        <v>2</v>
      </c>
      <c r="Z14" s="427" t="s">
        <v>147</v>
      </c>
      <c r="AA14" s="427" t="s">
        <v>194</v>
      </c>
      <c r="AB14" s="427">
        <v>1</v>
      </c>
      <c r="AC14" s="428"/>
      <c r="AD14" s="426"/>
    </row>
    <row r="15" spans="1:30" s="400" customFormat="1" ht="25.5">
      <c r="A15" s="414">
        <v>8</v>
      </c>
      <c r="B15" s="414"/>
      <c r="C15" s="415"/>
      <c r="D15" s="416"/>
      <c r="E15" s="416"/>
      <c r="F15" s="416"/>
      <c r="G15" s="417" t="str">
        <f t="shared" si="0"/>
        <v/>
      </c>
      <c r="H15" s="443"/>
      <c r="I15" s="441"/>
      <c r="J15" s="418"/>
      <c r="K15" s="419"/>
      <c r="L15" s="420"/>
      <c r="M15" s="421"/>
      <c r="N15" s="422"/>
      <c r="P15" s="423"/>
      <c r="Q15" s="368"/>
      <c r="R15" s="368"/>
      <c r="S15" s="368"/>
      <c r="T15" s="405"/>
      <c r="U15" s="427" t="s">
        <v>177</v>
      </c>
      <c r="V15" s="427"/>
      <c r="W15" s="428"/>
      <c r="X15" s="427" t="s">
        <v>182</v>
      </c>
      <c r="Y15" s="428">
        <v>1</v>
      </c>
      <c r="Z15" s="427" t="s">
        <v>148</v>
      </c>
      <c r="AA15" s="427"/>
      <c r="AB15" s="427">
        <v>0</v>
      </c>
      <c r="AC15" s="428"/>
      <c r="AD15" s="426"/>
    </row>
    <row r="16" spans="1:30" s="400" customFormat="1" ht="25.5">
      <c r="A16" s="414">
        <v>9</v>
      </c>
      <c r="B16" s="414"/>
      <c r="C16" s="415"/>
      <c r="D16" s="416"/>
      <c r="E16" s="416"/>
      <c r="F16" s="416"/>
      <c r="G16" s="417" t="str">
        <f t="shared" si="0"/>
        <v/>
      </c>
      <c r="H16" s="443"/>
      <c r="I16" s="441"/>
      <c r="J16" s="418"/>
      <c r="K16" s="419"/>
      <c r="L16" s="420"/>
      <c r="M16" s="421"/>
      <c r="N16" s="422"/>
      <c r="P16" s="423"/>
      <c r="Q16" s="368"/>
      <c r="R16" s="368"/>
      <c r="S16" s="368"/>
      <c r="T16" s="368"/>
      <c r="U16" s="427" t="s">
        <v>178</v>
      </c>
      <c r="V16" s="427"/>
      <c r="W16" s="428"/>
      <c r="X16" s="428"/>
      <c r="Y16" s="428"/>
      <c r="Z16" s="427" t="s">
        <v>149</v>
      </c>
      <c r="AA16" s="427"/>
      <c r="AB16" s="428">
        <v>-1</v>
      </c>
      <c r="AC16" s="428"/>
      <c r="AD16" s="426"/>
    </row>
    <row r="17" spans="1:30" s="368" customFormat="1" ht="25.5">
      <c r="A17" s="414">
        <v>10</v>
      </c>
      <c r="B17" s="414"/>
      <c r="C17" s="415"/>
      <c r="D17" s="416"/>
      <c r="E17" s="416"/>
      <c r="F17" s="416"/>
      <c r="G17" s="417" t="str">
        <f t="shared" si="0"/>
        <v/>
      </c>
      <c r="H17" s="443"/>
      <c r="I17" s="441"/>
      <c r="J17" s="418"/>
      <c r="K17" s="419"/>
      <c r="L17" s="420"/>
      <c r="M17" s="421"/>
      <c r="N17" s="422"/>
      <c r="O17" s="400"/>
      <c r="P17" s="423"/>
      <c r="Q17" s="405"/>
      <c r="U17" s="427" t="s">
        <v>179</v>
      </c>
      <c r="V17" s="427"/>
      <c r="W17" s="428"/>
      <c r="X17" s="427"/>
      <c r="Y17" s="428"/>
      <c r="Z17" s="427" t="s">
        <v>150</v>
      </c>
      <c r="AA17" s="427"/>
      <c r="AB17" s="428">
        <v>-2</v>
      </c>
      <c r="AC17" s="428"/>
      <c r="AD17" s="426"/>
    </row>
    <row r="18" spans="1:30" s="368" customFormat="1" ht="25.5">
      <c r="A18" s="414">
        <v>11</v>
      </c>
      <c r="B18" s="414"/>
      <c r="C18" s="444"/>
      <c r="D18" s="416"/>
      <c r="E18" s="416"/>
      <c r="F18" s="416"/>
      <c r="G18" s="417" t="str">
        <f t="shared" si="0"/>
        <v/>
      </c>
      <c r="H18" s="443"/>
      <c r="I18" s="441"/>
      <c r="J18" s="418"/>
      <c r="K18" s="419"/>
      <c r="L18" s="420"/>
      <c r="M18" s="421"/>
      <c r="N18" s="422"/>
      <c r="O18" s="400"/>
      <c r="P18" s="423"/>
      <c r="Q18" s="405"/>
      <c r="U18" s="427" t="s">
        <v>180</v>
      </c>
      <c r="V18" s="427"/>
      <c r="W18" s="428"/>
      <c r="X18" s="427"/>
      <c r="Y18" s="428"/>
      <c r="Z18" s="427" t="s">
        <v>151</v>
      </c>
      <c r="AA18" s="427"/>
      <c r="AB18" s="428">
        <v>-3</v>
      </c>
      <c r="AC18" s="428"/>
      <c r="AD18" s="426"/>
    </row>
    <row r="19" spans="1:30" s="368" customFormat="1" ht="25.5">
      <c r="A19" s="414">
        <v>12</v>
      </c>
      <c r="B19" s="414"/>
      <c r="C19" s="415"/>
      <c r="D19" s="416"/>
      <c r="E19" s="416"/>
      <c r="F19" s="416"/>
      <c r="G19" s="417" t="str">
        <f t="shared" si="0"/>
        <v/>
      </c>
      <c r="H19" s="443"/>
      <c r="I19" s="441"/>
      <c r="J19" s="418"/>
      <c r="K19" s="419"/>
      <c r="L19" s="420"/>
      <c r="M19" s="421"/>
      <c r="N19" s="422"/>
      <c r="O19" s="400"/>
      <c r="P19" s="423"/>
      <c r="Q19" s="405"/>
      <c r="R19" s="405"/>
      <c r="S19" s="405"/>
      <c r="T19" s="405"/>
      <c r="U19" s="427" t="s">
        <v>181</v>
      </c>
      <c r="V19" s="427"/>
      <c r="W19" s="428"/>
      <c r="X19" s="427"/>
      <c r="Y19" s="428"/>
      <c r="Z19" s="427" t="s">
        <v>152</v>
      </c>
      <c r="AA19" s="427"/>
      <c r="AB19" s="428">
        <v>-4</v>
      </c>
      <c r="AC19" s="428"/>
      <c r="AD19" s="426"/>
    </row>
    <row r="20" spans="1:30" s="368" customFormat="1" ht="25.5">
      <c r="A20" s="414">
        <v>13</v>
      </c>
      <c r="B20" s="414"/>
      <c r="C20" s="415"/>
      <c r="D20" s="416"/>
      <c r="E20" s="416"/>
      <c r="F20" s="416"/>
      <c r="G20" s="417" t="str">
        <f t="shared" si="0"/>
        <v/>
      </c>
      <c r="H20" s="443"/>
      <c r="I20" s="441"/>
      <c r="J20" s="418"/>
      <c r="K20" s="419"/>
      <c r="L20" s="420"/>
      <c r="M20" s="421"/>
      <c r="N20" s="422"/>
      <c r="O20" s="400"/>
      <c r="P20" s="423"/>
      <c r="Q20" s="405"/>
      <c r="R20" s="405"/>
      <c r="S20" s="405"/>
      <c r="T20" s="405"/>
      <c r="U20" s="427" t="s">
        <v>172</v>
      </c>
      <c r="V20" s="427"/>
      <c r="W20" s="428"/>
      <c r="X20" s="428"/>
      <c r="Y20" s="428"/>
      <c r="Z20" s="427" t="s">
        <v>153</v>
      </c>
      <c r="AA20" s="427"/>
      <c r="AB20" s="428">
        <v>-5</v>
      </c>
      <c r="AC20" s="428"/>
      <c r="AD20" s="426"/>
    </row>
    <row r="21" spans="1:30" s="368" customFormat="1">
      <c r="A21" s="414">
        <v>14</v>
      </c>
      <c r="B21" s="414"/>
      <c r="C21" s="415"/>
      <c r="D21" s="416"/>
      <c r="E21" s="416"/>
      <c r="F21" s="416"/>
      <c r="G21" s="417" t="str">
        <f t="shared" si="0"/>
        <v/>
      </c>
      <c r="H21" s="443"/>
      <c r="I21" s="441"/>
      <c r="J21" s="418"/>
      <c r="K21" s="419"/>
      <c r="L21" s="420"/>
      <c r="M21" s="421"/>
      <c r="N21" s="422"/>
      <c r="O21" s="400"/>
      <c r="P21" s="423"/>
      <c r="Q21" s="405"/>
      <c r="R21" s="405"/>
      <c r="S21" s="405"/>
      <c r="T21" s="405"/>
      <c r="U21" s="434"/>
      <c r="V21" s="405"/>
      <c r="W21" s="434"/>
      <c r="X21" s="434"/>
      <c r="Y21" s="434"/>
      <c r="Z21" s="405"/>
      <c r="AA21" s="405"/>
      <c r="AB21" s="434"/>
      <c r="AC21" s="434"/>
      <c r="AD21" s="426"/>
    </row>
    <row r="22" spans="1:30" s="368" customFormat="1" ht="22.5" customHeight="1">
      <c r="A22" s="414">
        <v>15</v>
      </c>
      <c r="B22" s="414"/>
      <c r="C22" s="415"/>
      <c r="D22" s="416"/>
      <c r="E22" s="416"/>
      <c r="F22" s="416"/>
      <c r="G22" s="417" t="str">
        <f t="shared" si="0"/>
        <v/>
      </c>
      <c r="H22" s="443"/>
      <c r="I22" s="441"/>
      <c r="J22" s="418"/>
      <c r="K22" s="419"/>
      <c r="L22" s="420"/>
      <c r="M22" s="421"/>
      <c r="N22" s="422"/>
      <c r="O22" s="400"/>
      <c r="P22" s="423"/>
      <c r="Q22" s="405"/>
      <c r="R22" s="405"/>
      <c r="S22" s="405"/>
      <c r="T22" s="405"/>
      <c r="U22" s="434"/>
      <c r="V22" s="405"/>
      <c r="W22" s="434"/>
      <c r="X22" s="434"/>
      <c r="Y22" s="434"/>
      <c r="Z22" s="405"/>
      <c r="AA22" s="405"/>
      <c r="AB22" s="434"/>
      <c r="AC22" s="434"/>
      <c r="AD22" s="426"/>
    </row>
    <row r="23" spans="1:30" s="368" customFormat="1" ht="22.5" customHeight="1">
      <c r="A23" s="414">
        <v>16</v>
      </c>
      <c r="B23" s="414"/>
      <c r="C23" s="415"/>
      <c r="D23" s="416"/>
      <c r="E23" s="416"/>
      <c r="F23" s="416"/>
      <c r="G23" s="417" t="str">
        <f t="shared" si="0"/>
        <v/>
      </c>
      <c r="H23" s="443"/>
      <c r="I23" s="441"/>
      <c r="J23" s="418"/>
      <c r="K23" s="419"/>
      <c r="L23" s="420"/>
      <c r="M23" s="421"/>
      <c r="N23" s="422"/>
      <c r="O23" s="400"/>
      <c r="P23" s="423"/>
      <c r="Q23" s="405"/>
      <c r="R23" s="405"/>
      <c r="S23" s="405"/>
      <c r="T23" s="405"/>
      <c r="U23" s="434"/>
      <c r="V23" s="405"/>
      <c r="W23" s="434"/>
      <c r="X23" s="434"/>
      <c r="Y23" s="434"/>
      <c r="Z23" s="405"/>
      <c r="AA23" s="405"/>
      <c r="AB23" s="434"/>
      <c r="AC23" s="434"/>
      <c r="AD23" s="426"/>
    </row>
    <row r="24" spans="1:30" s="368" customFormat="1" ht="22.5" customHeight="1">
      <c r="A24" s="414">
        <v>17</v>
      </c>
      <c r="B24" s="414"/>
      <c r="C24" s="415"/>
      <c r="D24" s="416"/>
      <c r="E24" s="416"/>
      <c r="F24" s="416"/>
      <c r="G24" s="417" t="str">
        <f t="shared" si="0"/>
        <v/>
      </c>
      <c r="H24" s="443"/>
      <c r="I24" s="441"/>
      <c r="J24" s="418"/>
      <c r="K24" s="419"/>
      <c r="L24" s="420"/>
      <c r="M24" s="421"/>
      <c r="N24" s="422"/>
      <c r="O24" s="400"/>
      <c r="P24" s="423"/>
      <c r="Q24" s="405"/>
      <c r="R24" s="405"/>
      <c r="S24" s="405"/>
      <c r="T24" s="405"/>
      <c r="U24" s="434"/>
      <c r="V24" s="405"/>
      <c r="W24" s="434"/>
      <c r="X24" s="434"/>
      <c r="Y24" s="434"/>
      <c r="Z24" s="405"/>
      <c r="AA24" s="405"/>
      <c r="AB24" s="434"/>
      <c r="AC24" s="434"/>
      <c r="AD24" s="426"/>
    </row>
    <row r="25" spans="1:30" s="368" customFormat="1" ht="22.5" customHeight="1">
      <c r="A25" s="414">
        <v>18</v>
      </c>
      <c r="B25" s="414"/>
      <c r="C25" s="415"/>
      <c r="D25" s="416"/>
      <c r="E25" s="416"/>
      <c r="F25" s="416"/>
      <c r="G25" s="417" t="str">
        <f t="shared" si="0"/>
        <v/>
      </c>
      <c r="H25" s="443"/>
      <c r="I25" s="441"/>
      <c r="J25" s="418"/>
      <c r="K25" s="419"/>
      <c r="L25" s="420"/>
      <c r="M25" s="421"/>
      <c r="N25" s="422"/>
      <c r="O25" s="400"/>
      <c r="P25" s="423"/>
      <c r="Q25" s="405"/>
      <c r="R25" s="405"/>
      <c r="S25" s="405"/>
      <c r="T25" s="405"/>
      <c r="U25" s="434"/>
      <c r="V25" s="405"/>
      <c r="W25" s="434"/>
      <c r="X25" s="434"/>
      <c r="Y25" s="434"/>
      <c r="Z25" s="405"/>
      <c r="AA25" s="405"/>
      <c r="AB25" s="434"/>
      <c r="AC25" s="434"/>
      <c r="AD25" s="426"/>
    </row>
    <row r="26" spans="1:30" s="368" customFormat="1" ht="22.5" customHeight="1">
      <c r="A26" s="414">
        <v>19</v>
      </c>
      <c r="B26" s="414"/>
      <c r="C26" s="415"/>
      <c r="D26" s="416"/>
      <c r="E26" s="416"/>
      <c r="F26" s="416"/>
      <c r="G26" s="417" t="str">
        <f t="shared" si="0"/>
        <v/>
      </c>
      <c r="H26" s="443"/>
      <c r="I26" s="441"/>
      <c r="J26" s="418"/>
      <c r="K26" s="419"/>
      <c r="L26" s="420"/>
      <c r="M26" s="421"/>
      <c r="N26" s="422"/>
      <c r="O26" s="400"/>
      <c r="P26" s="423"/>
      <c r="Q26" s="405"/>
      <c r="R26" s="405"/>
      <c r="S26" s="405"/>
      <c r="T26" s="405"/>
      <c r="U26" s="434"/>
      <c r="V26" s="405"/>
      <c r="W26" s="434"/>
      <c r="X26" s="434"/>
      <c r="Y26" s="434"/>
      <c r="Z26" s="405"/>
      <c r="AA26" s="405"/>
      <c r="AB26" s="434"/>
      <c r="AC26" s="434"/>
      <c r="AD26" s="426"/>
    </row>
    <row r="27" spans="1:30" s="368" customFormat="1" ht="22.5" customHeight="1">
      <c r="A27" s="414">
        <v>20</v>
      </c>
      <c r="B27" s="414"/>
      <c r="C27" s="415"/>
      <c r="D27" s="416"/>
      <c r="E27" s="416"/>
      <c r="F27" s="416"/>
      <c r="G27" s="417" t="str">
        <f t="shared" si="0"/>
        <v/>
      </c>
      <c r="H27" s="443"/>
      <c r="I27" s="441"/>
      <c r="J27" s="418"/>
      <c r="K27" s="419"/>
      <c r="L27" s="420"/>
      <c r="M27" s="421"/>
      <c r="N27" s="422"/>
      <c r="P27" s="423"/>
      <c r="Q27" s="405"/>
      <c r="R27" s="405"/>
      <c r="S27" s="405"/>
      <c r="T27" s="405"/>
      <c r="U27" s="434"/>
      <c r="V27" s="405"/>
      <c r="W27" s="434"/>
      <c r="X27" s="434"/>
      <c r="Y27" s="434"/>
      <c r="Z27" s="405"/>
      <c r="AA27" s="405"/>
      <c r="AB27" s="434"/>
      <c r="AC27" s="434"/>
      <c r="AD27" s="426"/>
    </row>
    <row r="28" spans="1:30" s="368" customFormat="1" ht="22.5" customHeight="1">
      <c r="A28" s="414">
        <v>21</v>
      </c>
      <c r="B28" s="414"/>
      <c r="C28" s="415"/>
      <c r="D28" s="416"/>
      <c r="E28" s="416"/>
      <c r="F28" s="416"/>
      <c r="G28" s="417" t="str">
        <f t="shared" si="0"/>
        <v/>
      </c>
      <c r="H28" s="443"/>
      <c r="I28" s="441"/>
      <c r="J28" s="418"/>
      <c r="K28" s="419"/>
      <c r="L28" s="420"/>
      <c r="M28" s="421"/>
      <c r="N28" s="422"/>
      <c r="P28" s="423"/>
      <c r="Q28" s="405"/>
      <c r="R28" s="405"/>
      <c r="S28" s="405"/>
      <c r="T28" s="405"/>
      <c r="U28" s="434"/>
      <c r="V28" s="405"/>
      <c r="W28" s="434"/>
      <c r="X28" s="434"/>
      <c r="Y28" s="434"/>
      <c r="Z28" s="405"/>
      <c r="AA28" s="405"/>
      <c r="AB28" s="434"/>
      <c r="AC28" s="434"/>
      <c r="AD28" s="426"/>
    </row>
    <row r="29" spans="1:30" s="368" customFormat="1" ht="22.5" customHeight="1">
      <c r="A29" s="414">
        <v>22</v>
      </c>
      <c r="B29" s="414"/>
      <c r="C29" s="415"/>
      <c r="D29" s="416"/>
      <c r="E29" s="416"/>
      <c r="F29" s="416"/>
      <c r="G29" s="417" t="str">
        <f t="shared" si="0"/>
        <v/>
      </c>
      <c r="H29" s="443"/>
      <c r="I29" s="441"/>
      <c r="J29" s="418"/>
      <c r="K29" s="419"/>
      <c r="L29" s="420"/>
      <c r="M29" s="421"/>
      <c r="N29" s="422"/>
      <c r="P29" s="423"/>
      <c r="Q29" s="405"/>
      <c r="R29" s="405"/>
      <c r="S29" s="405"/>
      <c r="T29" s="405"/>
      <c r="U29" s="434"/>
      <c r="V29" s="405"/>
      <c r="W29" s="434"/>
      <c r="X29" s="434"/>
      <c r="Y29" s="434"/>
      <c r="Z29" s="405"/>
      <c r="AA29" s="405"/>
      <c r="AB29" s="434"/>
      <c r="AC29" s="434"/>
      <c r="AD29" s="426"/>
    </row>
    <row r="30" spans="1:30" s="368" customFormat="1" ht="22.5" customHeight="1">
      <c r="A30" s="414">
        <v>23</v>
      </c>
      <c r="B30" s="414"/>
      <c r="C30" s="415"/>
      <c r="D30" s="416"/>
      <c r="E30" s="416"/>
      <c r="F30" s="416"/>
      <c r="G30" s="417" t="str">
        <f t="shared" si="0"/>
        <v/>
      </c>
      <c r="H30" s="443"/>
      <c r="I30" s="441"/>
      <c r="J30" s="418"/>
      <c r="K30" s="419"/>
      <c r="L30" s="420"/>
      <c r="M30" s="421"/>
      <c r="N30" s="422"/>
      <c r="P30" s="423"/>
      <c r="Q30" s="405"/>
      <c r="R30" s="405"/>
      <c r="S30" s="405"/>
      <c r="T30" s="405"/>
      <c r="U30" s="434"/>
      <c r="V30" s="405"/>
      <c r="W30" s="434"/>
      <c r="X30" s="434"/>
      <c r="Y30" s="434"/>
      <c r="Z30" s="405"/>
      <c r="AA30" s="405"/>
      <c r="AB30" s="434"/>
      <c r="AC30" s="434"/>
      <c r="AD30" s="426"/>
    </row>
    <row r="31" spans="1:30" s="368" customFormat="1" ht="22.5" customHeight="1">
      <c r="A31" s="414">
        <v>24</v>
      </c>
      <c r="B31" s="414"/>
      <c r="C31" s="415"/>
      <c r="D31" s="416"/>
      <c r="E31" s="416"/>
      <c r="F31" s="416"/>
      <c r="G31" s="417" t="str">
        <f t="shared" si="0"/>
        <v/>
      </c>
      <c r="H31" s="443"/>
      <c r="I31" s="441"/>
      <c r="J31" s="418"/>
      <c r="K31" s="419"/>
      <c r="L31" s="420"/>
      <c r="M31" s="421"/>
      <c r="N31" s="422"/>
      <c r="P31" s="423"/>
      <c r="Q31" s="405"/>
      <c r="R31" s="405"/>
      <c r="S31" s="405"/>
      <c r="T31" s="405"/>
      <c r="U31" s="434"/>
      <c r="V31" s="405"/>
      <c r="W31" s="434"/>
      <c r="X31" s="434"/>
      <c r="Y31" s="434"/>
      <c r="Z31" s="405"/>
      <c r="AA31" s="405"/>
      <c r="AB31" s="434"/>
      <c r="AC31" s="434"/>
      <c r="AD31" s="426"/>
    </row>
    <row r="32" spans="1:30" s="368" customFormat="1" ht="22.5" customHeight="1">
      <c r="A32" s="414">
        <v>25</v>
      </c>
      <c r="B32" s="414"/>
      <c r="C32" s="415"/>
      <c r="D32" s="416"/>
      <c r="E32" s="416"/>
      <c r="F32" s="416"/>
      <c r="G32" s="417" t="str">
        <f t="shared" si="0"/>
        <v/>
      </c>
      <c r="H32" s="443"/>
      <c r="I32" s="441"/>
      <c r="J32" s="418"/>
      <c r="K32" s="419"/>
      <c r="L32" s="420"/>
      <c r="M32" s="421"/>
      <c r="N32" s="422"/>
      <c r="P32" s="423"/>
      <c r="Q32" s="405"/>
      <c r="R32" s="405"/>
      <c r="S32" s="405"/>
      <c r="T32" s="405"/>
      <c r="U32" s="434"/>
      <c r="V32" s="405"/>
      <c r="W32" s="434"/>
      <c r="X32" s="434"/>
      <c r="Y32" s="434"/>
      <c r="Z32" s="405"/>
      <c r="AA32" s="405"/>
      <c r="AB32" s="434"/>
      <c r="AC32" s="434"/>
      <c r="AD32" s="426"/>
    </row>
    <row r="33" spans="1:30" s="368" customFormat="1" ht="22.5" customHeight="1">
      <c r="A33" s="414">
        <v>26</v>
      </c>
      <c r="B33" s="414"/>
      <c r="C33" s="415"/>
      <c r="D33" s="416"/>
      <c r="E33" s="416"/>
      <c r="F33" s="416"/>
      <c r="G33" s="417" t="str">
        <f t="shared" si="0"/>
        <v/>
      </c>
      <c r="H33" s="443"/>
      <c r="I33" s="441"/>
      <c r="J33" s="418"/>
      <c r="K33" s="419"/>
      <c r="L33" s="420"/>
      <c r="M33" s="421"/>
      <c r="N33" s="422"/>
      <c r="P33" s="423"/>
      <c r="Q33" s="405"/>
      <c r="R33" s="405"/>
      <c r="S33" s="405"/>
      <c r="T33" s="405"/>
      <c r="U33" s="434"/>
      <c r="V33" s="405"/>
      <c r="W33" s="434"/>
      <c r="X33" s="434"/>
      <c r="Y33" s="434"/>
      <c r="Z33" s="405"/>
      <c r="AA33" s="405"/>
      <c r="AB33" s="434"/>
      <c r="AC33" s="434"/>
      <c r="AD33" s="426"/>
    </row>
    <row r="34" spans="1:30" s="368" customFormat="1" ht="22.5" customHeight="1">
      <c r="A34" s="414">
        <v>27</v>
      </c>
      <c r="B34" s="414"/>
      <c r="C34" s="415"/>
      <c r="D34" s="416"/>
      <c r="E34" s="416"/>
      <c r="F34" s="416"/>
      <c r="G34" s="417" t="str">
        <f t="shared" si="0"/>
        <v/>
      </c>
      <c r="H34" s="443"/>
      <c r="I34" s="441"/>
      <c r="J34" s="418"/>
      <c r="K34" s="419"/>
      <c r="L34" s="420"/>
      <c r="M34" s="421"/>
      <c r="N34" s="422"/>
      <c r="P34" s="423"/>
      <c r="Q34" s="405"/>
      <c r="R34" s="405"/>
      <c r="S34" s="405"/>
      <c r="T34" s="405"/>
      <c r="U34" s="434"/>
      <c r="V34" s="405"/>
      <c r="W34" s="434"/>
      <c r="X34" s="434"/>
      <c r="Y34" s="434"/>
      <c r="Z34" s="405"/>
      <c r="AA34" s="405"/>
      <c r="AB34" s="434"/>
      <c r="AC34" s="434"/>
      <c r="AD34" s="426"/>
    </row>
    <row r="35" spans="1:30" s="368" customFormat="1" ht="22.5" customHeight="1">
      <c r="A35" s="414">
        <v>28</v>
      </c>
      <c r="B35" s="414"/>
      <c r="C35" s="415"/>
      <c r="D35" s="416"/>
      <c r="E35" s="416"/>
      <c r="F35" s="416"/>
      <c r="G35" s="417" t="str">
        <f t="shared" si="0"/>
        <v/>
      </c>
      <c r="H35" s="443"/>
      <c r="I35" s="441"/>
      <c r="J35" s="418"/>
      <c r="K35" s="419"/>
      <c r="L35" s="420"/>
      <c r="M35" s="421"/>
      <c r="N35" s="422"/>
      <c r="P35" s="423"/>
      <c r="Q35" s="405"/>
      <c r="R35" s="405"/>
      <c r="S35" s="405"/>
      <c r="T35" s="405"/>
      <c r="U35" s="434"/>
      <c r="V35" s="405"/>
      <c r="W35" s="434"/>
      <c r="X35" s="434"/>
      <c r="Y35" s="434"/>
      <c r="Z35" s="405"/>
      <c r="AA35" s="405"/>
      <c r="AB35" s="434"/>
      <c r="AC35" s="434"/>
      <c r="AD35" s="426"/>
    </row>
    <row r="36" spans="1:30" s="368" customFormat="1" ht="22.5" customHeight="1">
      <c r="A36" s="414">
        <v>29</v>
      </c>
      <c r="B36" s="414"/>
      <c r="C36" s="415"/>
      <c r="D36" s="416"/>
      <c r="E36" s="416"/>
      <c r="F36" s="416"/>
      <c r="G36" s="417" t="str">
        <f t="shared" si="0"/>
        <v/>
      </c>
      <c r="H36" s="443"/>
      <c r="I36" s="441"/>
      <c r="J36" s="418"/>
      <c r="K36" s="419"/>
      <c r="L36" s="420"/>
      <c r="M36" s="421"/>
      <c r="N36" s="422"/>
      <c r="P36" s="435"/>
      <c r="Q36" s="436"/>
      <c r="R36" s="437"/>
      <c r="S36" s="437"/>
      <c r="T36" s="437"/>
      <c r="U36" s="434"/>
      <c r="V36" s="405"/>
      <c r="W36" s="434"/>
      <c r="X36" s="434"/>
      <c r="Y36" s="434"/>
      <c r="Z36" s="405"/>
      <c r="AA36" s="405"/>
      <c r="AB36" s="434"/>
      <c r="AC36" s="434"/>
      <c r="AD36" s="406"/>
    </row>
  </sheetData>
  <mergeCells count="21">
    <mergeCell ref="A6:A7"/>
    <mergeCell ref="B6:B7"/>
    <mergeCell ref="C6:C7"/>
    <mergeCell ref="D6:D7"/>
    <mergeCell ref="Z8:AB8"/>
    <mergeCell ref="J6:J7"/>
    <mergeCell ref="K6:K7"/>
    <mergeCell ref="L6:L7"/>
    <mergeCell ref="M6:M7"/>
    <mergeCell ref="N6:N7"/>
    <mergeCell ref="U8:U9"/>
    <mergeCell ref="V8:V9"/>
    <mergeCell ref="W8:W9"/>
    <mergeCell ref="X8:Y9"/>
    <mergeCell ref="H6:H7"/>
    <mergeCell ref="L3:M3"/>
    <mergeCell ref="AC8:AC9"/>
    <mergeCell ref="E6:E7"/>
    <mergeCell ref="F6:F7"/>
    <mergeCell ref="G6:G7"/>
    <mergeCell ref="I6:I7"/>
  </mergeCells>
  <phoneticPr fontId="0" type="noConversion"/>
  <conditionalFormatting sqref="G8:G36">
    <cfRule type="cellIs" dxfId="4" priority="5" stopIfTrue="1" operator="between">
      <formula>13</formula>
      <formula>30</formula>
    </cfRule>
    <cfRule type="cellIs" dxfId="3" priority="6" stopIfTrue="1" operator="between">
      <formula>4.9</formula>
      <formula>12.1</formula>
    </cfRule>
    <cfRule type="cellIs" dxfId="2" priority="7" stopIfTrue="1" operator="between">
      <formula>0</formula>
      <formula>4</formula>
    </cfRule>
  </conditionalFormatting>
  <conditionalFormatting sqref="A8:N36">
    <cfRule type="expression" dxfId="1" priority="10">
      <formula>$N8="Y"</formula>
    </cfRule>
  </conditionalFormatting>
  <dataValidations disablePrompts="1" count="7">
    <dataValidation type="custom" allowBlank="1" showInputMessage="1" showErrorMessage="1" sqref="A3">
      <formula1>"="</formula1>
    </dataValidation>
    <dataValidation allowBlank="1" showInputMessage="1" showErrorMessage="1" errorTitle="Do not type over formulae!" sqref="G8:G36"/>
    <dataValidation type="list" allowBlank="1" showInputMessage="1" showErrorMessage="1" sqref="D8:D36">
      <formula1>$Y$10:$Y$15</formula1>
    </dataValidation>
    <dataValidation type="list" allowBlank="1" showInputMessage="1" showErrorMessage="1" sqref="E8:F36">
      <formula1>$AB$10:$AB$20</formula1>
    </dataValidation>
    <dataValidation type="list" allowBlank="1" showInputMessage="1" showErrorMessage="1" sqref="B8:B36">
      <formula1>$U$10:$U$16</formula1>
    </dataValidation>
    <dataValidation type="list" allowBlank="1" showInputMessage="1" showErrorMessage="1" sqref="J8:J36">
      <formula1>$V$10:$V$14</formula1>
    </dataValidation>
    <dataValidation type="list" allowBlank="1" showInputMessage="1" showErrorMessage="1" sqref="N8:N36">
      <formula1>$AC$10:$AC$11</formula1>
    </dataValidation>
  </dataValidations>
  <printOptions verticalCentered="1"/>
  <pageMargins left="0.23622047244094491" right="0.23622047244094491" top="0.74803149606299213" bottom="0.74803149606299213" header="0.31496062992125984" footer="0.31496062992125984"/>
  <pageSetup paperSize="8" scale="35" fitToHeight="0" orientation="portrait" useFirstPageNumber="1" r:id="rId1"/>
  <headerFooter alignWithMargins="0">
    <oddHeader>&amp;L&amp;8&amp;G&amp;C&amp;"-,Bold"&amp;14ECS Procedures
PP-23-Project Risk Register&amp;RPP-23-PRR</oddHeader>
    <oddFooter>&amp;L&amp;"Verdana,Regular"&amp;8Version 1.1&amp;C&amp;"Verdana,Regular"&amp;8&amp;P of &amp;N&amp;R&amp;"Verdana,Regular"&amp;8October 2018</oddFooter>
  </headerFooter>
  <colBreaks count="1" manualBreakCount="1">
    <brk id="14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29"/>
  <sheetViews>
    <sheetView showGridLines="0" view="pageBreakPreview" zoomScale="50" zoomScaleNormal="75" zoomScaleSheetLayoutView="65" workbookViewId="0">
      <pane xSplit="2" ySplit="17" topLeftCell="C18" activePane="bottomRight" state="frozen"/>
      <selection activeCell="E16" sqref="E16"/>
      <selection pane="topRight" activeCell="E16" sqref="E16"/>
      <selection pane="bottomLeft" activeCell="E16" sqref="E16"/>
      <selection pane="bottomRight" activeCell="K33" sqref="K33"/>
    </sheetView>
  </sheetViews>
  <sheetFormatPr defaultColWidth="9.140625" defaultRowHeight="15"/>
  <cols>
    <col min="1" max="1" width="10" style="331" customWidth="1"/>
    <col min="2" max="2" width="73" style="199" customWidth="1"/>
    <col min="3" max="3" width="13.85546875" style="200" customWidth="1"/>
    <col min="4" max="4" width="11.85546875" style="200" customWidth="1"/>
    <col min="5" max="5" width="15.42578125" style="201" customWidth="1"/>
    <col min="6" max="6" width="15.42578125" style="202" customWidth="1"/>
    <col min="7" max="7" width="19.28515625" style="203" customWidth="1"/>
    <col min="8" max="8" width="15.42578125" style="201" customWidth="1"/>
    <col min="9" max="9" width="15.28515625" style="200" customWidth="1"/>
    <col min="10" max="10" width="9.85546875" style="204" customWidth="1"/>
    <col min="11" max="11" width="18.85546875" style="205" customWidth="1"/>
    <col min="12" max="12" width="17.42578125" style="206" customWidth="1"/>
    <col min="13" max="13" width="13.28515625" style="206" customWidth="1"/>
    <col min="14" max="14" width="15.7109375" style="206" customWidth="1"/>
    <col min="15" max="15" width="34.140625" style="207" customWidth="1"/>
    <col min="16" max="16" width="3.42578125" style="198" customWidth="1"/>
    <col min="17" max="17" width="10.7109375" style="208" customWidth="1"/>
    <col min="18" max="18" width="9.7109375" style="208" customWidth="1"/>
    <col min="19" max="19" width="16.28515625" style="209" customWidth="1"/>
    <col min="20" max="20" width="27.7109375" style="209" customWidth="1"/>
    <col min="21" max="21" width="7.28515625" style="209" bestFit="1" customWidth="1"/>
    <col min="22" max="16384" width="9.140625" style="209"/>
  </cols>
  <sheetData>
    <row r="1" spans="1:18" ht="9" customHeight="1">
      <c r="A1" s="198"/>
      <c r="N1" s="207"/>
      <c r="O1" s="198"/>
    </row>
    <row r="2" spans="1:18" s="200" customFormat="1" ht="5.0999999999999996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2"/>
    </row>
    <row r="3" spans="1:18" s="200" customFormat="1" ht="19.5">
      <c r="A3" s="213" t="e">
        <f>#REF!</f>
        <v>#REF!</v>
      </c>
      <c r="B3" s="214"/>
      <c r="C3" s="214"/>
      <c r="D3" s="215"/>
      <c r="E3" s="214"/>
      <c r="F3" s="216"/>
      <c r="G3" s="215"/>
      <c r="H3" s="215"/>
      <c r="I3" s="215"/>
      <c r="J3" s="215"/>
      <c r="K3" s="215"/>
      <c r="L3" s="215"/>
      <c r="M3" s="215"/>
      <c r="N3" s="215"/>
      <c r="O3" s="217"/>
    </row>
    <row r="4" spans="1:18" s="200" customFormat="1" ht="14.25" customHeight="1">
      <c r="A4" s="196" t="e">
        <f>#REF!</f>
        <v>#REF!</v>
      </c>
      <c r="B4" s="218"/>
      <c r="D4" s="218"/>
      <c r="F4" s="219"/>
      <c r="G4" s="218"/>
      <c r="H4" s="218"/>
      <c r="I4" s="218"/>
      <c r="J4" s="218"/>
      <c r="K4" s="218"/>
      <c r="L4" s="218"/>
      <c r="M4" s="218"/>
      <c r="N4" s="218"/>
      <c r="O4" s="220"/>
    </row>
    <row r="5" spans="1:18" s="200" customFormat="1" ht="19.5">
      <c r="A5" s="213" t="e">
        <f>#REF!</f>
        <v>#REF!</v>
      </c>
      <c r="B5" s="215"/>
      <c r="C5" s="214"/>
      <c r="D5" s="215"/>
      <c r="E5" s="214"/>
      <c r="F5" s="216"/>
      <c r="G5" s="215"/>
      <c r="H5" s="215"/>
      <c r="I5" s="215"/>
      <c r="J5" s="215"/>
      <c r="K5" s="215"/>
      <c r="L5" s="215"/>
      <c r="M5" s="215"/>
      <c r="N5" s="215"/>
      <c r="O5" s="217"/>
    </row>
    <row r="6" spans="1:18" s="200" customFormat="1" ht="12.75">
      <c r="A6" s="196" t="e">
        <f>"Revision: "&amp;#REF!</f>
        <v>#REF!</v>
      </c>
      <c r="D6" s="218"/>
      <c r="F6" s="219"/>
      <c r="G6" s="218"/>
      <c r="H6" s="218"/>
      <c r="I6" s="218"/>
      <c r="J6" s="218"/>
      <c r="K6" s="218"/>
      <c r="L6" s="218"/>
      <c r="M6" s="218"/>
      <c r="N6" s="218"/>
      <c r="O6" s="220"/>
    </row>
    <row r="7" spans="1:18" s="200" customFormat="1" ht="5.0999999999999996" customHeight="1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3"/>
    </row>
    <row r="8" spans="1:18" s="227" customFormat="1" ht="5.0999999999999996" customHeight="1">
      <c r="A8" s="22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</row>
    <row r="9" spans="1:18" s="227" customFormat="1" ht="19.5">
      <c r="A9" s="228" t="e">
        <f>"Section "&amp;#REF!&amp;" - "&amp;#REF!</f>
        <v>#REF!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30"/>
    </row>
    <row r="10" spans="1:18" s="227" customFormat="1" ht="12.75" hidden="1" customHeight="1">
      <c r="A10" s="231" t="e">
        <f>#REF!</f>
        <v>#REF!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30"/>
    </row>
    <row r="11" spans="1:18" s="227" customFormat="1" ht="4.5" customHeight="1">
      <c r="A11" s="232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4"/>
    </row>
    <row r="12" spans="1:18" s="198" customFormat="1" ht="5.25" customHeight="1">
      <c r="A12" s="235"/>
      <c r="B12" s="236"/>
      <c r="C12" s="237"/>
      <c r="D12" s="237"/>
      <c r="E12" s="238"/>
      <c r="F12" s="239"/>
      <c r="G12" s="240"/>
      <c r="H12" s="238"/>
      <c r="I12" s="237"/>
      <c r="J12" s="241"/>
      <c r="K12" s="242"/>
      <c r="L12" s="243"/>
      <c r="M12" s="243"/>
      <c r="N12" s="244"/>
      <c r="O12" s="245"/>
      <c r="Q12" s="246"/>
      <c r="R12" s="246"/>
    </row>
    <row r="13" spans="1:18" ht="25.5" customHeight="1">
      <c r="A13" s="235"/>
      <c r="B13" s="247"/>
      <c r="C13" s="479" t="s">
        <v>88</v>
      </c>
      <c r="D13" s="480"/>
      <c r="E13" s="356" t="s">
        <v>89</v>
      </c>
      <c r="F13" s="356" t="s">
        <v>90</v>
      </c>
      <c r="G13" s="357" t="s">
        <v>91</v>
      </c>
      <c r="H13" s="358"/>
      <c r="I13" s="479" t="s">
        <v>92</v>
      </c>
      <c r="J13" s="480"/>
      <c r="K13" s="356" t="s">
        <v>93</v>
      </c>
      <c r="L13" s="356" t="s">
        <v>94</v>
      </c>
      <c r="M13" s="357" t="s">
        <v>95</v>
      </c>
      <c r="N13" s="357" t="s">
        <v>96</v>
      </c>
      <c r="O13" s="248"/>
      <c r="Q13" s="249"/>
      <c r="R13" s="249"/>
    </row>
    <row r="14" spans="1:18" ht="21" customHeight="1">
      <c r="A14" s="235"/>
      <c r="B14" s="247"/>
      <c r="C14" s="481"/>
      <c r="D14" s="480"/>
      <c r="E14" s="250">
        <f>SUM($H$18:$H$1079)</f>
        <v>0</v>
      </c>
      <c r="F14" s="250">
        <f>(SUMIF(I18:I1079,"Accept",H18:H1079))</f>
        <v>0</v>
      </c>
      <c r="G14" s="250" t="s">
        <v>97</v>
      </c>
      <c r="H14" s="358"/>
      <c r="I14" s="481"/>
      <c r="J14" s="480"/>
      <c r="K14" s="250">
        <f>(SUMIF($I$18:$I$1079,K13,$H$18:$H$1079))</f>
        <v>0</v>
      </c>
      <c r="L14" s="250">
        <f>(SUMIF($I$18:$I$1079,L13,$H$18:$H$1079))</f>
        <v>0</v>
      </c>
      <c r="M14" s="250">
        <f>(SUMIF($I$18:$I$1079,M13,$H$18:$H$1079))</f>
        <v>0</v>
      </c>
      <c r="N14" s="250">
        <f>(SUMIF($I$18:$I$1079,N13,$H$18:$H$1079))</f>
        <v>0</v>
      </c>
      <c r="O14" s="248"/>
      <c r="Q14" s="249"/>
      <c r="R14" s="249"/>
    </row>
    <row r="15" spans="1:18" s="198" customFormat="1" ht="9" customHeight="1" thickBot="1">
      <c r="A15" s="477"/>
      <c r="B15" s="478"/>
      <c r="C15" s="251"/>
      <c r="D15" s="251"/>
      <c r="E15" s="252"/>
      <c r="F15" s="253"/>
      <c r="G15" s="254"/>
      <c r="H15" s="252"/>
      <c r="I15" s="251"/>
      <c r="J15" s="255"/>
      <c r="K15" s="355" t="e">
        <f>IF(-K14=#REF!,"TRUE","FALSE")</f>
        <v>#REF!</v>
      </c>
      <c r="L15" s="256"/>
      <c r="M15" s="256"/>
      <c r="N15" s="256"/>
      <c r="O15" s="257"/>
      <c r="Q15" s="246"/>
      <c r="R15" s="246"/>
    </row>
    <row r="16" spans="1:18" s="260" customFormat="1" ht="25.5" customHeight="1" thickBot="1">
      <c r="A16" s="483" t="s">
        <v>98</v>
      </c>
      <c r="B16" s="483"/>
      <c r="C16" s="483" t="s">
        <v>99</v>
      </c>
      <c r="D16" s="483"/>
      <c r="E16" s="483"/>
      <c r="F16" s="483"/>
      <c r="G16" s="483"/>
      <c r="H16" s="483"/>
      <c r="I16" s="483"/>
      <c r="J16" s="483" t="s">
        <v>100</v>
      </c>
      <c r="K16" s="483"/>
      <c r="L16" s="483"/>
      <c r="M16" s="483"/>
      <c r="N16" s="483"/>
      <c r="O16" s="482" t="s">
        <v>101</v>
      </c>
      <c r="P16" s="258"/>
      <c r="Q16" s="259"/>
      <c r="R16" s="259"/>
    </row>
    <row r="17" spans="1:21" s="272" customFormat="1" ht="69" customHeight="1" thickBot="1">
      <c r="A17" s="261" t="s">
        <v>102</v>
      </c>
      <c r="B17" s="262" t="s">
        <v>103</v>
      </c>
      <c r="C17" s="263" t="s">
        <v>104</v>
      </c>
      <c r="D17" s="263" t="s">
        <v>105</v>
      </c>
      <c r="E17" s="264" t="s">
        <v>106</v>
      </c>
      <c r="F17" s="265" t="s">
        <v>107</v>
      </c>
      <c r="G17" s="266" t="s">
        <v>108</v>
      </c>
      <c r="H17" s="267" t="s">
        <v>109</v>
      </c>
      <c r="I17" s="268" t="s">
        <v>110</v>
      </c>
      <c r="J17" s="268" t="s">
        <v>111</v>
      </c>
      <c r="K17" s="268" t="s">
        <v>112</v>
      </c>
      <c r="L17" s="268" t="s">
        <v>113</v>
      </c>
      <c r="M17" s="268" t="s">
        <v>114</v>
      </c>
      <c r="N17" s="269" t="s">
        <v>115</v>
      </c>
      <c r="O17" s="482"/>
      <c r="P17" s="270"/>
      <c r="Q17" s="268" t="s">
        <v>110</v>
      </c>
      <c r="R17" s="263" t="s">
        <v>105</v>
      </c>
      <c r="S17" s="263" t="s">
        <v>104</v>
      </c>
      <c r="T17" s="271" t="s">
        <v>115</v>
      </c>
      <c r="U17" s="268" t="s">
        <v>111</v>
      </c>
    </row>
    <row r="18" spans="1:21" s="198" customFormat="1">
      <c r="A18" s="333">
        <v>1</v>
      </c>
      <c r="B18" s="273"/>
      <c r="C18" s="274"/>
      <c r="D18" s="274"/>
      <c r="E18" s="275"/>
      <c r="F18" s="275"/>
      <c r="G18" s="276"/>
      <c r="H18" s="277">
        <f t="shared" ref="H18:H71" si="0">SUM(E18-F18)</f>
        <v>0</v>
      </c>
      <c r="I18" s="274"/>
      <c r="J18" s="278"/>
      <c r="K18" s="279"/>
      <c r="L18" s="278"/>
      <c r="M18" s="278"/>
      <c r="N18" s="280"/>
      <c r="O18" s="279"/>
      <c r="Q18" s="281" t="s">
        <v>93</v>
      </c>
      <c r="R18" s="281" t="s">
        <v>116</v>
      </c>
      <c r="S18" s="281" t="s">
        <v>117</v>
      </c>
      <c r="T18" s="281" t="s">
        <v>118</v>
      </c>
      <c r="U18" s="281" t="s">
        <v>119</v>
      </c>
    </row>
    <row r="19" spans="1:21">
      <c r="A19" s="334">
        <v>2</v>
      </c>
      <c r="B19" s="282"/>
      <c r="C19" s="283"/>
      <c r="D19" s="283"/>
      <c r="E19" s="284"/>
      <c r="F19" s="284"/>
      <c r="G19" s="285"/>
      <c r="H19" s="286">
        <f t="shared" si="0"/>
        <v>0</v>
      </c>
      <c r="I19" s="283"/>
      <c r="J19" s="287"/>
      <c r="K19" s="288"/>
      <c r="L19" s="287"/>
      <c r="M19" s="287"/>
      <c r="N19" s="289"/>
      <c r="O19" s="290"/>
      <c r="Q19" s="281" t="s">
        <v>94</v>
      </c>
      <c r="R19" s="281" t="s">
        <v>120</v>
      </c>
      <c r="S19" s="281" t="s">
        <v>121</v>
      </c>
      <c r="T19" s="281" t="s">
        <v>122</v>
      </c>
      <c r="U19" s="281" t="s">
        <v>120</v>
      </c>
    </row>
    <row r="20" spans="1:21" ht="21">
      <c r="A20" s="334">
        <v>3</v>
      </c>
      <c r="B20" s="282"/>
      <c r="C20" s="283"/>
      <c r="D20" s="283"/>
      <c r="E20" s="284"/>
      <c r="F20" s="284"/>
      <c r="G20" s="285"/>
      <c r="H20" s="286">
        <f t="shared" si="0"/>
        <v>0</v>
      </c>
      <c r="I20" s="283"/>
      <c r="J20" s="287"/>
      <c r="K20" s="288"/>
      <c r="L20" s="287"/>
      <c r="M20" s="291"/>
      <c r="N20" s="289"/>
      <c r="O20" s="290"/>
      <c r="Q20" s="281" t="s">
        <v>95</v>
      </c>
      <c r="R20" s="281" t="s">
        <v>123</v>
      </c>
      <c r="S20" s="281" t="s">
        <v>124</v>
      </c>
      <c r="T20" s="281" t="s">
        <v>125</v>
      </c>
      <c r="U20" s="281" t="s">
        <v>126</v>
      </c>
    </row>
    <row r="21" spans="1:21" ht="21">
      <c r="A21" s="334">
        <v>4</v>
      </c>
      <c r="B21" s="292"/>
      <c r="C21" s="283"/>
      <c r="D21" s="283"/>
      <c r="E21" s="284"/>
      <c r="F21" s="284"/>
      <c r="G21" s="285"/>
      <c r="H21" s="286">
        <f t="shared" si="0"/>
        <v>0</v>
      </c>
      <c r="I21" s="283"/>
      <c r="J21" s="287"/>
      <c r="K21" s="288"/>
      <c r="L21" s="287"/>
      <c r="M21" s="287"/>
      <c r="N21" s="289"/>
      <c r="O21" s="290"/>
      <c r="Q21" s="281" t="s">
        <v>96</v>
      </c>
      <c r="R21" s="281" t="s">
        <v>124</v>
      </c>
      <c r="S21" s="281"/>
      <c r="T21" s="281" t="s">
        <v>127</v>
      </c>
      <c r="U21" s="281"/>
    </row>
    <row r="22" spans="1:21">
      <c r="A22" s="334">
        <v>5</v>
      </c>
      <c r="B22" s="292"/>
      <c r="C22" s="283"/>
      <c r="D22" s="283"/>
      <c r="E22" s="284"/>
      <c r="F22" s="284"/>
      <c r="G22" s="285"/>
      <c r="H22" s="286">
        <f t="shared" si="0"/>
        <v>0</v>
      </c>
      <c r="I22" s="283"/>
      <c r="J22" s="287"/>
      <c r="K22" s="288"/>
      <c r="L22" s="287"/>
      <c r="M22" s="287"/>
      <c r="N22" s="289"/>
      <c r="O22" s="290"/>
      <c r="Q22" s="293"/>
      <c r="R22" s="293"/>
      <c r="S22" s="294"/>
      <c r="T22" s="294"/>
      <c r="U22" s="294"/>
    </row>
    <row r="23" spans="1:21">
      <c r="A23" s="334">
        <v>6</v>
      </c>
      <c r="B23" s="292"/>
      <c r="C23" s="283"/>
      <c r="D23" s="283"/>
      <c r="E23" s="284"/>
      <c r="F23" s="284"/>
      <c r="G23" s="285"/>
      <c r="H23" s="286">
        <f t="shared" si="0"/>
        <v>0</v>
      </c>
      <c r="I23" s="283"/>
      <c r="J23" s="287"/>
      <c r="K23" s="288"/>
      <c r="L23" s="287"/>
      <c r="M23" s="287"/>
      <c r="N23" s="289"/>
      <c r="O23" s="290"/>
      <c r="Q23" s="293"/>
      <c r="R23" s="293"/>
      <c r="S23" s="294"/>
      <c r="T23" s="294"/>
      <c r="U23" s="294"/>
    </row>
    <row r="24" spans="1:21">
      <c r="A24" s="334">
        <v>7</v>
      </c>
      <c r="B24" s="292"/>
      <c r="C24" s="283"/>
      <c r="D24" s="283"/>
      <c r="E24" s="284"/>
      <c r="F24" s="284"/>
      <c r="G24" s="285"/>
      <c r="H24" s="286">
        <f t="shared" si="0"/>
        <v>0</v>
      </c>
      <c r="I24" s="283"/>
      <c r="J24" s="287"/>
      <c r="K24" s="288"/>
      <c r="L24" s="287"/>
      <c r="M24" s="287"/>
      <c r="N24" s="289"/>
      <c r="O24" s="290"/>
      <c r="Q24" s="295"/>
      <c r="R24" s="295"/>
      <c r="S24" s="296"/>
      <c r="T24" s="296"/>
      <c r="U24" s="296"/>
    </row>
    <row r="25" spans="1:21">
      <c r="A25" s="334">
        <v>8</v>
      </c>
      <c r="B25" s="292"/>
      <c r="C25" s="283"/>
      <c r="D25" s="283"/>
      <c r="E25" s="284"/>
      <c r="F25" s="284"/>
      <c r="G25" s="285"/>
      <c r="H25" s="286">
        <f t="shared" si="0"/>
        <v>0</v>
      </c>
      <c r="I25" s="283"/>
      <c r="J25" s="287"/>
      <c r="K25" s="288"/>
      <c r="L25" s="287"/>
      <c r="M25" s="287"/>
      <c r="N25" s="289"/>
      <c r="O25" s="290"/>
      <c r="Q25" s="295"/>
      <c r="R25" s="295"/>
      <c r="S25" s="296"/>
      <c r="T25" s="296"/>
      <c r="U25" s="296"/>
    </row>
    <row r="26" spans="1:21">
      <c r="A26" s="334">
        <v>9</v>
      </c>
      <c r="B26" s="292"/>
      <c r="C26" s="283"/>
      <c r="D26" s="283"/>
      <c r="E26" s="284"/>
      <c r="F26" s="284"/>
      <c r="G26" s="285"/>
      <c r="H26" s="286">
        <f t="shared" si="0"/>
        <v>0</v>
      </c>
      <c r="I26" s="283"/>
      <c r="J26" s="287"/>
      <c r="K26" s="288"/>
      <c r="L26" s="287"/>
      <c r="M26" s="287"/>
      <c r="N26" s="289"/>
      <c r="O26" s="290"/>
      <c r="Q26" s="249"/>
      <c r="R26" s="249"/>
    </row>
    <row r="27" spans="1:21">
      <c r="A27" s="334">
        <v>10</v>
      </c>
      <c r="B27" s="292"/>
      <c r="C27" s="283"/>
      <c r="D27" s="283"/>
      <c r="E27" s="284"/>
      <c r="F27" s="284"/>
      <c r="G27" s="285"/>
      <c r="H27" s="286">
        <f t="shared" si="0"/>
        <v>0</v>
      </c>
      <c r="I27" s="283"/>
      <c r="J27" s="287"/>
      <c r="K27" s="288"/>
      <c r="L27" s="287"/>
      <c r="M27" s="287"/>
      <c r="N27" s="289"/>
      <c r="O27" s="290"/>
      <c r="Q27" s="249"/>
      <c r="R27" s="249"/>
    </row>
    <row r="28" spans="1:21">
      <c r="A28" s="334">
        <v>11</v>
      </c>
      <c r="B28" s="282"/>
      <c r="C28" s="283"/>
      <c r="D28" s="283"/>
      <c r="E28" s="284"/>
      <c r="F28" s="284"/>
      <c r="G28" s="285"/>
      <c r="H28" s="286">
        <f t="shared" si="0"/>
        <v>0</v>
      </c>
      <c r="I28" s="283"/>
      <c r="J28" s="287"/>
      <c r="K28" s="288"/>
      <c r="L28" s="287"/>
      <c r="M28" s="287"/>
      <c r="N28" s="289"/>
      <c r="O28" s="290"/>
      <c r="Q28" s="249"/>
      <c r="R28" s="249"/>
    </row>
    <row r="29" spans="1:21">
      <c r="A29" s="334">
        <v>12</v>
      </c>
      <c r="B29" s="292"/>
      <c r="C29" s="283"/>
      <c r="D29" s="283"/>
      <c r="E29" s="284"/>
      <c r="F29" s="284"/>
      <c r="G29" s="285"/>
      <c r="H29" s="286">
        <f t="shared" si="0"/>
        <v>0</v>
      </c>
      <c r="I29" s="283"/>
      <c r="J29" s="287"/>
      <c r="K29" s="288"/>
      <c r="L29" s="287"/>
      <c r="M29" s="287"/>
      <c r="N29" s="289"/>
      <c r="O29" s="290"/>
      <c r="Q29" s="249"/>
      <c r="R29" s="249"/>
    </row>
    <row r="30" spans="1:21">
      <c r="A30" s="334">
        <v>13</v>
      </c>
      <c r="B30" s="282"/>
      <c r="C30" s="283"/>
      <c r="D30" s="283"/>
      <c r="E30" s="284"/>
      <c r="F30" s="284"/>
      <c r="G30" s="285"/>
      <c r="H30" s="286">
        <f t="shared" si="0"/>
        <v>0</v>
      </c>
      <c r="I30" s="283"/>
      <c r="J30" s="287"/>
      <c r="K30" s="288"/>
      <c r="L30" s="287"/>
      <c r="M30" s="287"/>
      <c r="N30" s="289"/>
      <c r="O30" s="290"/>
      <c r="Q30" s="249"/>
      <c r="R30" s="249"/>
    </row>
    <row r="31" spans="1:21" s="198" customFormat="1">
      <c r="A31" s="334">
        <v>14</v>
      </c>
      <c r="B31" s="282"/>
      <c r="C31" s="283"/>
      <c r="D31" s="283"/>
      <c r="E31" s="284"/>
      <c r="F31" s="284"/>
      <c r="G31" s="285"/>
      <c r="H31" s="286">
        <f t="shared" si="0"/>
        <v>0</v>
      </c>
      <c r="I31" s="283"/>
      <c r="J31" s="287"/>
      <c r="K31" s="288"/>
      <c r="L31" s="287"/>
      <c r="M31" s="287"/>
      <c r="N31" s="289"/>
      <c r="O31" s="290"/>
      <c r="Q31" s="249"/>
      <c r="R31" s="249"/>
    </row>
    <row r="32" spans="1:21" s="198" customFormat="1">
      <c r="A32" s="334">
        <v>15</v>
      </c>
      <c r="B32" s="282"/>
      <c r="C32" s="283"/>
      <c r="D32" s="283"/>
      <c r="E32" s="284"/>
      <c r="F32" s="284"/>
      <c r="G32" s="285"/>
      <c r="H32" s="286">
        <f t="shared" si="0"/>
        <v>0</v>
      </c>
      <c r="I32" s="283"/>
      <c r="J32" s="287"/>
      <c r="K32" s="288"/>
      <c r="L32" s="287"/>
      <c r="M32" s="287"/>
      <c r="N32" s="289"/>
      <c r="O32" s="290"/>
      <c r="Q32" s="249"/>
      <c r="R32" s="249"/>
    </row>
    <row r="33" spans="1:18">
      <c r="A33" s="334">
        <v>16</v>
      </c>
      <c r="B33" s="297"/>
      <c r="C33" s="283"/>
      <c r="D33" s="283"/>
      <c r="E33" s="284"/>
      <c r="F33" s="284"/>
      <c r="G33" s="285"/>
      <c r="H33" s="286">
        <f t="shared" si="0"/>
        <v>0</v>
      </c>
      <c r="I33" s="283"/>
      <c r="J33" s="287"/>
      <c r="K33" s="288"/>
      <c r="L33" s="287"/>
      <c r="M33" s="287"/>
      <c r="N33" s="289"/>
      <c r="O33" s="290"/>
      <c r="Q33" s="249"/>
      <c r="R33" s="249"/>
    </row>
    <row r="34" spans="1:18" s="198" customFormat="1">
      <c r="A34" s="334">
        <v>17</v>
      </c>
      <c r="B34" s="297"/>
      <c r="C34" s="283"/>
      <c r="D34" s="283"/>
      <c r="E34" s="298"/>
      <c r="F34" s="284"/>
      <c r="G34" s="285"/>
      <c r="H34" s="286">
        <f t="shared" si="0"/>
        <v>0</v>
      </c>
      <c r="I34" s="283"/>
      <c r="J34" s="287"/>
      <c r="K34" s="288"/>
      <c r="L34" s="287"/>
      <c r="M34" s="287"/>
      <c r="N34" s="289"/>
      <c r="O34" s="290"/>
      <c r="Q34" s="249"/>
      <c r="R34" s="249"/>
    </row>
    <row r="35" spans="1:18" s="198" customFormat="1">
      <c r="A35" s="334">
        <v>18</v>
      </c>
      <c r="B35" s="297"/>
      <c r="C35" s="283"/>
      <c r="D35" s="283"/>
      <c r="E35" s="284"/>
      <c r="F35" s="284"/>
      <c r="G35" s="285"/>
      <c r="H35" s="286">
        <f t="shared" si="0"/>
        <v>0</v>
      </c>
      <c r="I35" s="283"/>
      <c r="J35" s="287"/>
      <c r="K35" s="288"/>
      <c r="L35" s="287"/>
      <c r="M35" s="287"/>
      <c r="N35" s="289"/>
      <c r="O35" s="290"/>
      <c r="Q35" s="249"/>
      <c r="R35" s="249"/>
    </row>
    <row r="36" spans="1:18" s="198" customFormat="1">
      <c r="A36" s="334">
        <v>19</v>
      </c>
      <c r="B36" s="282"/>
      <c r="C36" s="283"/>
      <c r="D36" s="283"/>
      <c r="E36" s="284"/>
      <c r="F36" s="284"/>
      <c r="G36" s="285"/>
      <c r="H36" s="286">
        <f t="shared" si="0"/>
        <v>0</v>
      </c>
      <c r="I36" s="283"/>
      <c r="J36" s="287"/>
      <c r="K36" s="288"/>
      <c r="L36" s="287"/>
      <c r="M36" s="287"/>
      <c r="N36" s="289"/>
      <c r="O36" s="290"/>
      <c r="Q36" s="249"/>
      <c r="R36" s="249"/>
    </row>
    <row r="37" spans="1:18" s="198" customFormat="1">
      <c r="A37" s="334">
        <v>20</v>
      </c>
      <c r="B37" s="282"/>
      <c r="C37" s="283"/>
      <c r="D37" s="283"/>
      <c r="E37" s="284"/>
      <c r="F37" s="284"/>
      <c r="G37" s="285"/>
      <c r="H37" s="286">
        <f t="shared" si="0"/>
        <v>0</v>
      </c>
      <c r="I37" s="283"/>
      <c r="J37" s="287"/>
      <c r="K37" s="288"/>
      <c r="L37" s="287"/>
      <c r="M37" s="287"/>
      <c r="N37" s="289"/>
      <c r="O37" s="290"/>
      <c r="Q37" s="249"/>
      <c r="R37" s="249"/>
    </row>
    <row r="38" spans="1:18" s="198" customFormat="1">
      <c r="A38" s="334">
        <v>21</v>
      </c>
      <c r="B38" s="292"/>
      <c r="C38" s="283"/>
      <c r="D38" s="283"/>
      <c r="E38" s="284"/>
      <c r="F38" s="284"/>
      <c r="G38" s="285"/>
      <c r="H38" s="286">
        <f t="shared" si="0"/>
        <v>0</v>
      </c>
      <c r="I38" s="283"/>
      <c r="J38" s="287"/>
      <c r="K38" s="288"/>
      <c r="L38" s="287"/>
      <c r="M38" s="287"/>
      <c r="N38" s="289"/>
      <c r="O38" s="290"/>
      <c r="Q38" s="249"/>
      <c r="R38" s="249"/>
    </row>
    <row r="39" spans="1:18">
      <c r="A39" s="334">
        <v>22</v>
      </c>
      <c r="B39" s="282"/>
      <c r="C39" s="283"/>
      <c r="D39" s="283"/>
      <c r="E39" s="284"/>
      <c r="F39" s="284"/>
      <c r="G39" s="285"/>
      <c r="H39" s="286">
        <f t="shared" si="0"/>
        <v>0</v>
      </c>
      <c r="I39" s="283"/>
      <c r="J39" s="287"/>
      <c r="K39" s="288"/>
      <c r="L39" s="287"/>
      <c r="M39" s="287"/>
      <c r="N39" s="289"/>
      <c r="O39" s="290"/>
      <c r="Q39" s="249"/>
      <c r="R39" s="249"/>
    </row>
    <row r="40" spans="1:18">
      <c r="A40" s="334">
        <v>23</v>
      </c>
      <c r="B40" s="282"/>
      <c r="C40" s="283"/>
      <c r="D40" s="283"/>
      <c r="E40" s="284"/>
      <c r="F40" s="284"/>
      <c r="G40" s="285"/>
      <c r="H40" s="286">
        <f t="shared" si="0"/>
        <v>0</v>
      </c>
      <c r="I40" s="283"/>
      <c r="J40" s="287"/>
      <c r="K40" s="288"/>
      <c r="L40" s="287"/>
      <c r="M40" s="287"/>
      <c r="N40" s="289"/>
      <c r="O40" s="290"/>
      <c r="Q40" s="249"/>
      <c r="R40" s="249"/>
    </row>
    <row r="41" spans="1:18">
      <c r="A41" s="334">
        <v>24</v>
      </c>
      <c r="B41" s="282"/>
      <c r="C41" s="283"/>
      <c r="D41" s="283"/>
      <c r="E41" s="284"/>
      <c r="F41" s="284"/>
      <c r="G41" s="285"/>
      <c r="H41" s="286">
        <f t="shared" si="0"/>
        <v>0</v>
      </c>
      <c r="I41" s="283"/>
      <c r="J41" s="287"/>
      <c r="K41" s="288"/>
      <c r="L41" s="287"/>
      <c r="M41" s="287"/>
      <c r="N41" s="289"/>
      <c r="O41" s="290"/>
      <c r="Q41" s="249"/>
      <c r="R41" s="249"/>
    </row>
    <row r="42" spans="1:18">
      <c r="A42" s="334">
        <v>25</v>
      </c>
      <c r="B42" s="282"/>
      <c r="C42" s="283"/>
      <c r="D42" s="283"/>
      <c r="E42" s="284"/>
      <c r="F42" s="284"/>
      <c r="G42" s="285"/>
      <c r="H42" s="286">
        <f t="shared" si="0"/>
        <v>0</v>
      </c>
      <c r="I42" s="283"/>
      <c r="J42" s="287"/>
      <c r="K42" s="288"/>
      <c r="L42" s="287"/>
      <c r="M42" s="287"/>
      <c r="N42" s="289"/>
      <c r="O42" s="290"/>
      <c r="Q42" s="249"/>
      <c r="R42" s="249"/>
    </row>
    <row r="43" spans="1:18">
      <c r="A43" s="334">
        <v>26</v>
      </c>
      <c r="B43" s="282"/>
      <c r="C43" s="283"/>
      <c r="D43" s="283"/>
      <c r="E43" s="284"/>
      <c r="F43" s="284"/>
      <c r="G43" s="285"/>
      <c r="H43" s="286">
        <f t="shared" si="0"/>
        <v>0</v>
      </c>
      <c r="I43" s="283"/>
      <c r="J43" s="287"/>
      <c r="K43" s="288"/>
      <c r="L43" s="287"/>
      <c r="M43" s="287"/>
      <c r="N43" s="289"/>
      <c r="O43" s="290"/>
      <c r="Q43" s="249"/>
      <c r="R43" s="249"/>
    </row>
    <row r="44" spans="1:18">
      <c r="A44" s="334">
        <v>27</v>
      </c>
      <c r="B44" s="282"/>
      <c r="C44" s="283"/>
      <c r="D44" s="283"/>
      <c r="E44" s="284"/>
      <c r="F44" s="284"/>
      <c r="G44" s="285"/>
      <c r="H44" s="286">
        <f t="shared" si="0"/>
        <v>0</v>
      </c>
      <c r="I44" s="283"/>
      <c r="J44" s="287"/>
      <c r="K44" s="288"/>
      <c r="L44" s="287"/>
      <c r="M44" s="287"/>
      <c r="N44" s="289"/>
      <c r="O44" s="290"/>
      <c r="Q44" s="249"/>
      <c r="R44" s="249"/>
    </row>
    <row r="45" spans="1:18">
      <c r="A45" s="334">
        <v>28</v>
      </c>
      <c r="B45" s="282"/>
      <c r="C45" s="283"/>
      <c r="D45" s="283"/>
      <c r="E45" s="284"/>
      <c r="F45" s="284"/>
      <c r="G45" s="285"/>
      <c r="H45" s="286">
        <f t="shared" si="0"/>
        <v>0</v>
      </c>
      <c r="I45" s="283"/>
      <c r="J45" s="287"/>
      <c r="K45" s="290"/>
      <c r="L45" s="287"/>
      <c r="M45" s="287"/>
      <c r="N45" s="289"/>
      <c r="O45" s="290"/>
      <c r="Q45" s="249"/>
      <c r="R45" s="249"/>
    </row>
    <row r="46" spans="1:18">
      <c r="A46" s="334">
        <v>29</v>
      </c>
      <c r="B46" s="297"/>
      <c r="C46" s="283"/>
      <c r="D46" s="283"/>
      <c r="E46" s="284"/>
      <c r="F46" s="284"/>
      <c r="G46" s="285"/>
      <c r="H46" s="286">
        <f t="shared" si="0"/>
        <v>0</v>
      </c>
      <c r="I46" s="283"/>
      <c r="J46" s="287"/>
      <c r="K46" s="288"/>
      <c r="L46" s="287"/>
      <c r="M46" s="287"/>
      <c r="N46" s="289"/>
      <c r="O46" s="290"/>
      <c r="Q46" s="249"/>
      <c r="R46" s="249"/>
    </row>
    <row r="47" spans="1:18">
      <c r="A47" s="334">
        <v>30</v>
      </c>
      <c r="B47" s="297"/>
      <c r="C47" s="283"/>
      <c r="D47" s="283"/>
      <c r="E47" s="284"/>
      <c r="F47" s="284"/>
      <c r="G47" s="285"/>
      <c r="H47" s="286">
        <f t="shared" si="0"/>
        <v>0</v>
      </c>
      <c r="I47" s="283"/>
      <c r="J47" s="287"/>
      <c r="K47" s="288"/>
      <c r="L47" s="287"/>
      <c r="M47" s="287"/>
      <c r="N47" s="289"/>
      <c r="O47" s="290"/>
      <c r="Q47" s="249"/>
      <c r="R47" s="249"/>
    </row>
    <row r="48" spans="1:18">
      <c r="A48" s="334">
        <v>31</v>
      </c>
      <c r="B48" s="297"/>
      <c r="C48" s="283"/>
      <c r="D48" s="283"/>
      <c r="E48" s="284"/>
      <c r="F48" s="284"/>
      <c r="G48" s="285"/>
      <c r="H48" s="286">
        <f t="shared" si="0"/>
        <v>0</v>
      </c>
      <c r="I48" s="283"/>
      <c r="J48" s="287"/>
      <c r="K48" s="288"/>
      <c r="L48" s="287"/>
      <c r="M48" s="287"/>
      <c r="N48" s="289"/>
      <c r="O48" s="290"/>
      <c r="Q48" s="249"/>
      <c r="R48" s="249"/>
    </row>
    <row r="49" spans="1:18">
      <c r="A49" s="334">
        <v>32</v>
      </c>
      <c r="B49" s="297"/>
      <c r="C49" s="283"/>
      <c r="D49" s="283"/>
      <c r="E49" s="284"/>
      <c r="F49" s="299"/>
      <c r="G49" s="285"/>
      <c r="H49" s="286">
        <f t="shared" si="0"/>
        <v>0</v>
      </c>
      <c r="I49" s="283"/>
      <c r="J49" s="287"/>
      <c r="K49" s="288"/>
      <c r="L49" s="287"/>
      <c r="M49" s="287"/>
      <c r="N49" s="289"/>
      <c r="O49" s="290"/>
      <c r="Q49" s="249"/>
      <c r="R49" s="249"/>
    </row>
    <row r="50" spans="1:18">
      <c r="A50" s="334">
        <v>33</v>
      </c>
      <c r="B50" s="297"/>
      <c r="C50" s="283"/>
      <c r="D50" s="283"/>
      <c r="E50" s="284"/>
      <c r="F50" s="299"/>
      <c r="G50" s="285"/>
      <c r="H50" s="286">
        <f t="shared" si="0"/>
        <v>0</v>
      </c>
      <c r="I50" s="283"/>
      <c r="J50" s="287"/>
      <c r="K50" s="288"/>
      <c r="L50" s="287"/>
      <c r="M50" s="287"/>
      <c r="N50" s="289"/>
      <c r="O50" s="290"/>
      <c r="Q50" s="249"/>
      <c r="R50" s="249"/>
    </row>
    <row r="51" spans="1:18">
      <c r="A51" s="334">
        <v>34</v>
      </c>
      <c r="B51" s="297"/>
      <c r="C51" s="283"/>
      <c r="D51" s="283"/>
      <c r="E51" s="284"/>
      <c r="F51" s="299"/>
      <c r="G51" s="285"/>
      <c r="H51" s="286">
        <f t="shared" si="0"/>
        <v>0</v>
      </c>
      <c r="I51" s="283"/>
      <c r="J51" s="287"/>
      <c r="K51" s="288"/>
      <c r="L51" s="287"/>
      <c r="M51" s="287"/>
      <c r="N51" s="289"/>
      <c r="O51" s="290"/>
      <c r="Q51" s="249"/>
      <c r="R51" s="249"/>
    </row>
    <row r="52" spans="1:18">
      <c r="A52" s="334">
        <v>35</v>
      </c>
      <c r="B52" s="282"/>
      <c r="C52" s="283"/>
      <c r="D52" s="283"/>
      <c r="E52" s="284"/>
      <c r="F52" s="299"/>
      <c r="G52" s="285"/>
      <c r="H52" s="286">
        <f t="shared" si="0"/>
        <v>0</v>
      </c>
      <c r="I52" s="283"/>
      <c r="J52" s="287"/>
      <c r="K52" s="288"/>
      <c r="L52" s="287"/>
      <c r="M52" s="287"/>
      <c r="N52" s="289"/>
      <c r="O52" s="288"/>
      <c r="Q52" s="249"/>
      <c r="R52" s="249"/>
    </row>
    <row r="53" spans="1:18">
      <c r="A53" s="334">
        <v>36</v>
      </c>
      <c r="B53" s="282"/>
      <c r="C53" s="283"/>
      <c r="D53" s="283"/>
      <c r="E53" s="284"/>
      <c r="F53" s="299"/>
      <c r="G53" s="285"/>
      <c r="H53" s="286">
        <f t="shared" si="0"/>
        <v>0</v>
      </c>
      <c r="I53" s="283"/>
      <c r="J53" s="287"/>
      <c r="K53" s="288"/>
      <c r="L53" s="287"/>
      <c r="M53" s="287"/>
      <c r="N53" s="289"/>
      <c r="O53" s="288"/>
      <c r="Q53" s="249"/>
      <c r="R53" s="249"/>
    </row>
    <row r="54" spans="1:18">
      <c r="A54" s="334">
        <v>37</v>
      </c>
      <c r="B54" s="282"/>
      <c r="C54" s="283"/>
      <c r="D54" s="283"/>
      <c r="E54" s="284"/>
      <c r="F54" s="299"/>
      <c r="G54" s="285"/>
      <c r="H54" s="286">
        <f t="shared" si="0"/>
        <v>0</v>
      </c>
      <c r="I54" s="283"/>
      <c r="J54" s="287"/>
      <c r="K54" s="288"/>
      <c r="L54" s="287"/>
      <c r="M54" s="287"/>
      <c r="N54" s="289"/>
      <c r="O54" s="288"/>
      <c r="Q54" s="249"/>
      <c r="R54" s="249"/>
    </row>
    <row r="55" spans="1:18">
      <c r="A55" s="334">
        <v>38</v>
      </c>
      <c r="B55" s="282"/>
      <c r="C55" s="283"/>
      <c r="D55" s="283"/>
      <c r="E55" s="284"/>
      <c r="F55" s="299"/>
      <c r="G55" s="285"/>
      <c r="H55" s="286">
        <f t="shared" si="0"/>
        <v>0</v>
      </c>
      <c r="I55" s="283"/>
      <c r="J55" s="287"/>
      <c r="K55" s="288"/>
      <c r="L55" s="287"/>
      <c r="M55" s="287"/>
      <c r="N55" s="289"/>
      <c r="O55" s="288"/>
      <c r="Q55" s="249"/>
      <c r="R55" s="249"/>
    </row>
    <row r="56" spans="1:18" s="198" customFormat="1">
      <c r="A56" s="334">
        <v>39</v>
      </c>
      <c r="B56" s="282"/>
      <c r="C56" s="283"/>
      <c r="D56" s="283"/>
      <c r="E56" s="284"/>
      <c r="F56" s="299"/>
      <c r="G56" s="285"/>
      <c r="H56" s="286">
        <f t="shared" si="0"/>
        <v>0</v>
      </c>
      <c r="I56" s="283"/>
      <c r="J56" s="287"/>
      <c r="K56" s="288"/>
      <c r="L56" s="287"/>
      <c r="M56" s="287"/>
      <c r="N56" s="289"/>
      <c r="O56" s="288"/>
      <c r="Q56" s="246"/>
      <c r="R56" s="246"/>
    </row>
    <row r="57" spans="1:18">
      <c r="A57" s="334">
        <v>40</v>
      </c>
      <c r="B57" s="292"/>
      <c r="C57" s="283"/>
      <c r="D57" s="283"/>
      <c r="E57" s="284"/>
      <c r="F57" s="299"/>
      <c r="G57" s="285"/>
      <c r="H57" s="286">
        <f t="shared" si="0"/>
        <v>0</v>
      </c>
      <c r="I57" s="283"/>
      <c r="J57" s="287"/>
      <c r="K57" s="288"/>
      <c r="L57" s="287"/>
      <c r="M57" s="287"/>
      <c r="N57" s="289"/>
      <c r="O57" s="288"/>
      <c r="Q57" s="249"/>
      <c r="R57" s="249"/>
    </row>
    <row r="58" spans="1:18">
      <c r="A58" s="334">
        <v>41</v>
      </c>
      <c r="B58" s="292"/>
      <c r="C58" s="283"/>
      <c r="D58" s="283"/>
      <c r="E58" s="284"/>
      <c r="F58" s="299"/>
      <c r="G58" s="285"/>
      <c r="H58" s="286">
        <f t="shared" si="0"/>
        <v>0</v>
      </c>
      <c r="I58" s="283"/>
      <c r="J58" s="287"/>
      <c r="K58" s="288"/>
      <c r="L58" s="287"/>
      <c r="M58" s="287"/>
      <c r="N58" s="289"/>
      <c r="O58" s="290"/>
      <c r="Q58" s="249"/>
      <c r="R58" s="249"/>
    </row>
    <row r="59" spans="1:18">
      <c r="A59" s="334">
        <v>42</v>
      </c>
      <c r="B59" s="292"/>
      <c r="C59" s="283"/>
      <c r="D59" s="283"/>
      <c r="E59" s="284"/>
      <c r="F59" s="299"/>
      <c r="G59" s="285"/>
      <c r="H59" s="286">
        <f t="shared" si="0"/>
        <v>0</v>
      </c>
      <c r="I59" s="283"/>
      <c r="J59" s="287"/>
      <c r="K59" s="288"/>
      <c r="L59" s="287"/>
      <c r="M59" s="287"/>
      <c r="N59" s="289"/>
      <c r="O59" s="290"/>
      <c r="Q59" s="249"/>
      <c r="R59" s="249"/>
    </row>
    <row r="60" spans="1:18">
      <c r="A60" s="334">
        <v>43</v>
      </c>
      <c r="B60" s="292"/>
      <c r="C60" s="283"/>
      <c r="D60" s="283"/>
      <c r="E60" s="284"/>
      <c r="F60" s="299"/>
      <c r="G60" s="285"/>
      <c r="H60" s="286">
        <f t="shared" si="0"/>
        <v>0</v>
      </c>
      <c r="I60" s="283"/>
      <c r="J60" s="287"/>
      <c r="K60" s="288"/>
      <c r="L60" s="287"/>
      <c r="M60" s="287"/>
      <c r="N60" s="289"/>
      <c r="O60" s="290"/>
      <c r="Q60" s="249"/>
      <c r="R60" s="249"/>
    </row>
    <row r="61" spans="1:18">
      <c r="A61" s="334">
        <v>44</v>
      </c>
      <c r="B61" s="300"/>
      <c r="C61" s="283"/>
      <c r="D61" s="283"/>
      <c r="E61" s="284"/>
      <c r="F61" s="299"/>
      <c r="G61" s="285"/>
      <c r="H61" s="286">
        <f t="shared" si="0"/>
        <v>0</v>
      </c>
      <c r="I61" s="283"/>
      <c r="J61" s="287"/>
      <c r="K61" s="288"/>
      <c r="L61" s="287"/>
      <c r="M61" s="287"/>
      <c r="N61" s="289"/>
      <c r="O61" s="290"/>
      <c r="Q61" s="249"/>
      <c r="R61" s="249"/>
    </row>
    <row r="62" spans="1:18">
      <c r="A62" s="334">
        <v>45</v>
      </c>
      <c r="B62" s="297"/>
      <c r="C62" s="283"/>
      <c r="D62" s="283"/>
      <c r="E62" s="284"/>
      <c r="F62" s="299"/>
      <c r="G62" s="285"/>
      <c r="H62" s="286">
        <f t="shared" si="0"/>
        <v>0</v>
      </c>
      <c r="I62" s="283"/>
      <c r="J62" s="287"/>
      <c r="K62" s="288"/>
      <c r="L62" s="287"/>
      <c r="M62" s="287"/>
      <c r="N62" s="289"/>
      <c r="O62" s="290"/>
      <c r="Q62" s="249"/>
      <c r="R62" s="249"/>
    </row>
    <row r="63" spans="1:18">
      <c r="A63" s="334">
        <v>46</v>
      </c>
      <c r="B63" s="297"/>
      <c r="C63" s="283"/>
      <c r="D63" s="283"/>
      <c r="E63" s="284"/>
      <c r="F63" s="299"/>
      <c r="G63" s="285"/>
      <c r="H63" s="286">
        <f t="shared" si="0"/>
        <v>0</v>
      </c>
      <c r="I63" s="283"/>
      <c r="J63" s="287"/>
      <c r="K63" s="290"/>
      <c r="L63" s="287"/>
      <c r="M63" s="287"/>
      <c r="N63" s="289"/>
      <c r="O63" s="290"/>
      <c r="Q63" s="249"/>
      <c r="R63" s="249"/>
    </row>
    <row r="64" spans="1:18">
      <c r="A64" s="334">
        <v>47</v>
      </c>
      <c r="B64" s="297"/>
      <c r="C64" s="283"/>
      <c r="D64" s="283"/>
      <c r="E64" s="284"/>
      <c r="F64" s="299"/>
      <c r="G64" s="285"/>
      <c r="H64" s="286">
        <f t="shared" si="0"/>
        <v>0</v>
      </c>
      <c r="I64" s="283"/>
      <c r="J64" s="287"/>
      <c r="K64" s="288"/>
      <c r="L64" s="287"/>
      <c r="M64" s="287"/>
      <c r="N64" s="289"/>
      <c r="O64" s="290"/>
      <c r="Q64" s="249"/>
      <c r="R64" s="249"/>
    </row>
    <row r="65" spans="1:18">
      <c r="A65" s="334">
        <v>48</v>
      </c>
      <c r="B65" s="292"/>
      <c r="C65" s="283"/>
      <c r="D65" s="283"/>
      <c r="E65" s="284"/>
      <c r="F65" s="299"/>
      <c r="G65" s="285"/>
      <c r="H65" s="286">
        <f t="shared" si="0"/>
        <v>0</v>
      </c>
      <c r="I65" s="283"/>
      <c r="J65" s="287"/>
      <c r="K65" s="288"/>
      <c r="L65" s="287"/>
      <c r="M65" s="287"/>
      <c r="N65" s="289"/>
      <c r="O65" s="290"/>
      <c r="Q65" s="249"/>
      <c r="R65" s="249"/>
    </row>
    <row r="66" spans="1:18">
      <c r="A66" s="334">
        <v>49</v>
      </c>
      <c r="B66" s="282"/>
      <c r="C66" s="283"/>
      <c r="D66" s="283"/>
      <c r="E66" s="284"/>
      <c r="F66" s="299"/>
      <c r="G66" s="285"/>
      <c r="H66" s="286">
        <f t="shared" si="0"/>
        <v>0</v>
      </c>
      <c r="I66" s="283"/>
      <c r="J66" s="287"/>
      <c r="K66" s="288"/>
      <c r="L66" s="287"/>
      <c r="M66" s="287"/>
      <c r="N66" s="289"/>
      <c r="O66" s="290"/>
      <c r="Q66" s="249"/>
      <c r="R66" s="249"/>
    </row>
    <row r="67" spans="1:18">
      <c r="A67" s="334">
        <v>50</v>
      </c>
      <c r="B67" s="282"/>
      <c r="C67" s="283"/>
      <c r="D67" s="283"/>
      <c r="E67" s="284"/>
      <c r="F67" s="299"/>
      <c r="G67" s="285"/>
      <c r="H67" s="286">
        <f t="shared" si="0"/>
        <v>0</v>
      </c>
      <c r="I67" s="283"/>
      <c r="J67" s="287"/>
      <c r="K67" s="288"/>
      <c r="L67" s="287"/>
      <c r="M67" s="287"/>
      <c r="N67" s="289"/>
      <c r="O67" s="290"/>
      <c r="Q67" s="249"/>
      <c r="R67" s="249"/>
    </row>
    <row r="68" spans="1:18">
      <c r="A68" s="334">
        <v>51</v>
      </c>
      <c r="B68" s="282"/>
      <c r="C68" s="283"/>
      <c r="D68" s="283"/>
      <c r="E68" s="284"/>
      <c r="F68" s="299"/>
      <c r="G68" s="285"/>
      <c r="H68" s="286">
        <f t="shared" si="0"/>
        <v>0</v>
      </c>
      <c r="I68" s="283"/>
      <c r="J68" s="287"/>
      <c r="K68" s="288"/>
      <c r="L68" s="287"/>
      <c r="M68" s="287"/>
      <c r="N68" s="289"/>
      <c r="O68" s="290"/>
      <c r="Q68" s="249"/>
      <c r="R68" s="249"/>
    </row>
    <row r="69" spans="1:18">
      <c r="A69" s="334">
        <v>52</v>
      </c>
      <c r="B69" s="282"/>
      <c r="C69" s="283"/>
      <c r="D69" s="283"/>
      <c r="E69" s="284"/>
      <c r="F69" s="299"/>
      <c r="G69" s="285"/>
      <c r="H69" s="286">
        <f t="shared" si="0"/>
        <v>0</v>
      </c>
      <c r="I69" s="283"/>
      <c r="J69" s="287"/>
      <c r="K69" s="288"/>
      <c r="L69" s="287"/>
      <c r="M69" s="287"/>
      <c r="N69" s="289"/>
      <c r="O69" s="290"/>
      <c r="Q69" s="249"/>
      <c r="R69" s="249"/>
    </row>
    <row r="70" spans="1:18">
      <c r="A70" s="334">
        <v>53</v>
      </c>
      <c r="B70" s="282"/>
      <c r="C70" s="283"/>
      <c r="D70" s="283"/>
      <c r="E70" s="284"/>
      <c r="F70" s="299"/>
      <c r="G70" s="285"/>
      <c r="H70" s="286">
        <f t="shared" si="0"/>
        <v>0</v>
      </c>
      <c r="I70" s="283"/>
      <c r="J70" s="287"/>
      <c r="K70" s="288"/>
      <c r="L70" s="287"/>
      <c r="M70" s="287"/>
      <c r="N70" s="289"/>
      <c r="O70" s="290"/>
      <c r="Q70" s="249"/>
      <c r="R70" s="249"/>
    </row>
    <row r="71" spans="1:18">
      <c r="A71" s="334">
        <v>54</v>
      </c>
      <c r="B71" s="282"/>
      <c r="C71" s="283"/>
      <c r="D71" s="283"/>
      <c r="E71" s="284"/>
      <c r="F71" s="299"/>
      <c r="G71" s="285"/>
      <c r="H71" s="286">
        <f t="shared" si="0"/>
        <v>0</v>
      </c>
      <c r="I71" s="283"/>
      <c r="J71" s="287"/>
      <c r="K71" s="288"/>
      <c r="L71" s="287"/>
      <c r="M71" s="287"/>
      <c r="N71" s="289"/>
      <c r="O71" s="290"/>
      <c r="Q71" s="249"/>
      <c r="R71" s="249"/>
    </row>
    <row r="72" spans="1:18">
      <c r="A72" s="334">
        <v>55</v>
      </c>
      <c r="B72" s="282"/>
      <c r="C72" s="283"/>
      <c r="D72" s="283"/>
      <c r="E72" s="301"/>
      <c r="F72" s="299"/>
      <c r="G72" s="285"/>
      <c r="H72" s="286">
        <f t="shared" ref="H72:H81" si="1">SUM(E72-F72)</f>
        <v>0</v>
      </c>
      <c r="I72" s="283"/>
      <c r="J72" s="287"/>
      <c r="K72" s="288"/>
      <c r="L72" s="287"/>
      <c r="M72" s="287"/>
      <c r="N72" s="289"/>
      <c r="O72" s="290"/>
      <c r="Q72" s="249"/>
      <c r="R72" s="249"/>
    </row>
    <row r="73" spans="1:18">
      <c r="A73" s="334">
        <v>56</v>
      </c>
      <c r="B73" s="282"/>
      <c r="C73" s="283"/>
      <c r="D73" s="283"/>
      <c r="E73" s="284"/>
      <c r="F73" s="299"/>
      <c r="G73" s="285"/>
      <c r="H73" s="286">
        <f t="shared" si="1"/>
        <v>0</v>
      </c>
      <c r="I73" s="283"/>
      <c r="J73" s="287"/>
      <c r="K73" s="288"/>
      <c r="L73" s="287"/>
      <c r="M73" s="287"/>
      <c r="N73" s="289"/>
      <c r="O73" s="290"/>
      <c r="Q73" s="249"/>
      <c r="R73" s="249"/>
    </row>
    <row r="74" spans="1:18">
      <c r="A74" s="334">
        <v>57</v>
      </c>
      <c r="B74" s="282"/>
      <c r="C74" s="283"/>
      <c r="D74" s="283"/>
      <c r="E74" s="284"/>
      <c r="F74" s="299"/>
      <c r="G74" s="285"/>
      <c r="H74" s="286">
        <f t="shared" si="1"/>
        <v>0</v>
      </c>
      <c r="I74" s="283"/>
      <c r="J74" s="287"/>
      <c r="K74" s="288"/>
      <c r="L74" s="287"/>
      <c r="M74" s="287"/>
      <c r="N74" s="289"/>
      <c r="O74" s="290"/>
      <c r="Q74" s="249"/>
      <c r="R74" s="249"/>
    </row>
    <row r="75" spans="1:18">
      <c r="A75" s="334">
        <v>58</v>
      </c>
      <c r="B75" s="282"/>
      <c r="C75" s="283"/>
      <c r="D75" s="283"/>
      <c r="E75" s="284"/>
      <c r="F75" s="299"/>
      <c r="G75" s="285"/>
      <c r="H75" s="286">
        <f t="shared" si="1"/>
        <v>0</v>
      </c>
      <c r="I75" s="283"/>
      <c r="J75" s="287"/>
      <c r="K75" s="288"/>
      <c r="L75" s="287"/>
      <c r="M75" s="287"/>
      <c r="N75" s="289"/>
      <c r="O75" s="290"/>
      <c r="Q75" s="249"/>
      <c r="R75" s="249"/>
    </row>
    <row r="76" spans="1:18">
      <c r="A76" s="334">
        <v>59</v>
      </c>
      <c r="B76" s="282"/>
      <c r="C76" s="283"/>
      <c r="D76" s="283"/>
      <c r="E76" s="284"/>
      <c r="F76" s="299"/>
      <c r="G76" s="285"/>
      <c r="H76" s="286">
        <f t="shared" si="1"/>
        <v>0</v>
      </c>
      <c r="I76" s="283"/>
      <c r="J76" s="287"/>
      <c r="K76" s="288"/>
      <c r="L76" s="287"/>
      <c r="M76" s="287"/>
      <c r="N76" s="289"/>
      <c r="O76" s="290"/>
      <c r="Q76" s="249"/>
      <c r="R76" s="249"/>
    </row>
    <row r="77" spans="1:18">
      <c r="A77" s="334">
        <v>60</v>
      </c>
      <c r="B77" s="282"/>
      <c r="C77" s="283"/>
      <c r="D77" s="283"/>
      <c r="E77" s="284"/>
      <c r="F77" s="299"/>
      <c r="G77" s="285"/>
      <c r="H77" s="286">
        <f t="shared" si="1"/>
        <v>0</v>
      </c>
      <c r="I77" s="283"/>
      <c r="J77" s="287"/>
      <c r="K77" s="288"/>
      <c r="L77" s="287"/>
      <c r="M77" s="287"/>
      <c r="N77" s="289"/>
      <c r="O77" s="290"/>
      <c r="Q77" s="249"/>
      <c r="R77" s="249"/>
    </row>
    <row r="78" spans="1:18">
      <c r="A78" s="334">
        <v>61</v>
      </c>
      <c r="B78" s="282"/>
      <c r="C78" s="283"/>
      <c r="D78" s="283"/>
      <c r="E78" s="284"/>
      <c r="F78" s="299"/>
      <c r="G78" s="285"/>
      <c r="H78" s="286">
        <f t="shared" si="1"/>
        <v>0</v>
      </c>
      <c r="I78" s="283"/>
      <c r="J78" s="287"/>
      <c r="K78" s="288"/>
      <c r="L78" s="287"/>
      <c r="M78" s="287"/>
      <c r="N78" s="289"/>
      <c r="O78" s="290"/>
      <c r="Q78" s="249"/>
      <c r="R78" s="249"/>
    </row>
    <row r="79" spans="1:18">
      <c r="A79" s="334">
        <v>62</v>
      </c>
      <c r="B79" s="282"/>
      <c r="C79" s="283"/>
      <c r="D79" s="283"/>
      <c r="E79" s="284"/>
      <c r="F79" s="299"/>
      <c r="G79" s="285"/>
      <c r="H79" s="286">
        <f t="shared" si="1"/>
        <v>0</v>
      </c>
      <c r="I79" s="283"/>
      <c r="J79" s="287"/>
      <c r="K79" s="288"/>
      <c r="L79" s="287"/>
      <c r="M79" s="287"/>
      <c r="N79" s="289"/>
      <c r="O79" s="290"/>
      <c r="Q79" s="249"/>
      <c r="R79" s="249"/>
    </row>
    <row r="80" spans="1:18">
      <c r="A80" s="334">
        <v>63</v>
      </c>
      <c r="B80" s="297"/>
      <c r="C80" s="283"/>
      <c r="D80" s="283"/>
      <c r="E80" s="284"/>
      <c r="F80" s="299"/>
      <c r="G80" s="285"/>
      <c r="H80" s="286">
        <f t="shared" si="1"/>
        <v>0</v>
      </c>
      <c r="I80" s="283"/>
      <c r="J80" s="287"/>
      <c r="K80" s="290"/>
      <c r="L80" s="287"/>
      <c r="M80" s="287"/>
      <c r="N80" s="289"/>
      <c r="O80" s="290"/>
      <c r="Q80" s="249"/>
      <c r="R80" s="249"/>
    </row>
    <row r="81" spans="1:18">
      <c r="A81" s="334">
        <v>64</v>
      </c>
      <c r="B81" s="282"/>
      <c r="C81" s="283"/>
      <c r="D81" s="283"/>
      <c r="E81" s="284"/>
      <c r="F81" s="299"/>
      <c r="G81" s="285"/>
      <c r="H81" s="286">
        <f t="shared" si="1"/>
        <v>0</v>
      </c>
      <c r="I81" s="283"/>
      <c r="J81" s="287"/>
      <c r="K81" s="288"/>
      <c r="L81" s="287"/>
      <c r="M81" s="287"/>
      <c r="N81" s="289"/>
      <c r="O81" s="290"/>
      <c r="Q81" s="249"/>
      <c r="R81" s="249"/>
    </row>
    <row r="82" spans="1:18">
      <c r="A82" s="334">
        <v>65</v>
      </c>
      <c r="B82" s="282"/>
      <c r="C82" s="283"/>
      <c r="D82" s="283"/>
      <c r="E82" s="284"/>
      <c r="F82" s="299"/>
      <c r="G82" s="285"/>
      <c r="H82" s="286">
        <f t="shared" ref="H82:H113" si="2">SUM(E82-F82)</f>
        <v>0</v>
      </c>
      <c r="I82" s="283"/>
      <c r="J82" s="287"/>
      <c r="K82" s="288"/>
      <c r="L82" s="287"/>
      <c r="M82" s="287"/>
      <c r="N82" s="289"/>
      <c r="O82" s="290"/>
      <c r="Q82" s="249"/>
      <c r="R82" s="249"/>
    </row>
    <row r="83" spans="1:18">
      <c r="A83" s="334">
        <v>66</v>
      </c>
      <c r="B83" s="282"/>
      <c r="C83" s="283"/>
      <c r="D83" s="283"/>
      <c r="E83" s="284"/>
      <c r="F83" s="299"/>
      <c r="G83" s="285"/>
      <c r="H83" s="286">
        <f t="shared" si="2"/>
        <v>0</v>
      </c>
      <c r="I83" s="283"/>
      <c r="J83" s="287"/>
      <c r="K83" s="288"/>
      <c r="L83" s="287"/>
      <c r="M83" s="287"/>
      <c r="N83" s="289"/>
      <c r="O83" s="290"/>
      <c r="Q83" s="249"/>
      <c r="R83" s="249"/>
    </row>
    <row r="84" spans="1:18">
      <c r="A84" s="334">
        <v>67</v>
      </c>
      <c r="B84" s="282"/>
      <c r="C84" s="283"/>
      <c r="D84" s="283"/>
      <c r="E84" s="284"/>
      <c r="F84" s="299"/>
      <c r="G84" s="285"/>
      <c r="H84" s="286">
        <f t="shared" si="2"/>
        <v>0</v>
      </c>
      <c r="I84" s="283"/>
      <c r="J84" s="287"/>
      <c r="K84" s="288"/>
      <c r="L84" s="287"/>
      <c r="M84" s="287"/>
      <c r="N84" s="289"/>
      <c r="O84" s="290"/>
      <c r="Q84" s="249"/>
      <c r="R84" s="249"/>
    </row>
    <row r="85" spans="1:18">
      <c r="A85" s="334">
        <v>68</v>
      </c>
      <c r="B85" s="282"/>
      <c r="C85" s="283"/>
      <c r="D85" s="283"/>
      <c r="E85" s="284"/>
      <c r="F85" s="299"/>
      <c r="G85" s="285"/>
      <c r="H85" s="286">
        <f t="shared" si="2"/>
        <v>0</v>
      </c>
      <c r="I85" s="283"/>
      <c r="J85" s="287"/>
      <c r="K85" s="288"/>
      <c r="L85" s="287"/>
      <c r="M85" s="287"/>
      <c r="N85" s="289"/>
      <c r="O85" s="290"/>
      <c r="Q85" s="249"/>
      <c r="R85" s="249"/>
    </row>
    <row r="86" spans="1:18">
      <c r="A86" s="334">
        <v>69</v>
      </c>
      <c r="B86" s="282"/>
      <c r="C86" s="283"/>
      <c r="D86" s="283"/>
      <c r="E86" s="284"/>
      <c r="F86" s="299"/>
      <c r="G86" s="285"/>
      <c r="H86" s="286">
        <f t="shared" si="2"/>
        <v>0</v>
      </c>
      <c r="I86" s="283"/>
      <c r="J86" s="287"/>
      <c r="K86" s="288"/>
      <c r="L86" s="287"/>
      <c r="M86" s="287"/>
      <c r="N86" s="289"/>
      <c r="O86" s="290"/>
      <c r="Q86" s="249"/>
      <c r="R86" s="249"/>
    </row>
    <row r="87" spans="1:18">
      <c r="A87" s="334">
        <v>70</v>
      </c>
      <c r="B87" s="292"/>
      <c r="C87" s="283"/>
      <c r="D87" s="283"/>
      <c r="E87" s="284"/>
      <c r="F87" s="299"/>
      <c r="G87" s="285"/>
      <c r="H87" s="286">
        <f t="shared" si="2"/>
        <v>0</v>
      </c>
      <c r="I87" s="283"/>
      <c r="J87" s="287"/>
      <c r="K87" s="288"/>
      <c r="L87" s="287"/>
      <c r="M87" s="287"/>
      <c r="N87" s="289"/>
      <c r="O87" s="290"/>
      <c r="Q87" s="249"/>
      <c r="R87" s="249"/>
    </row>
    <row r="88" spans="1:18">
      <c r="A88" s="334">
        <v>71</v>
      </c>
      <c r="B88" s="297"/>
      <c r="C88" s="283"/>
      <c r="D88" s="283"/>
      <c r="E88" s="284"/>
      <c r="F88" s="299"/>
      <c r="G88" s="285"/>
      <c r="H88" s="286">
        <f t="shared" si="2"/>
        <v>0</v>
      </c>
      <c r="I88" s="283"/>
      <c r="J88" s="287"/>
      <c r="K88" s="288"/>
      <c r="L88" s="287"/>
      <c r="M88" s="287"/>
      <c r="N88" s="289"/>
      <c r="O88" s="290"/>
      <c r="Q88" s="249"/>
      <c r="R88" s="249"/>
    </row>
    <row r="89" spans="1:18">
      <c r="A89" s="334">
        <v>72</v>
      </c>
      <c r="B89" s="292"/>
      <c r="C89" s="283"/>
      <c r="D89" s="283"/>
      <c r="E89" s="284"/>
      <c r="F89" s="299"/>
      <c r="G89" s="285"/>
      <c r="H89" s="286">
        <f t="shared" si="2"/>
        <v>0</v>
      </c>
      <c r="I89" s="283"/>
      <c r="J89" s="287"/>
      <c r="K89" s="288"/>
      <c r="L89" s="287"/>
      <c r="M89" s="287"/>
      <c r="N89" s="289"/>
      <c r="O89" s="290"/>
      <c r="Q89" s="249"/>
      <c r="R89" s="249"/>
    </row>
    <row r="90" spans="1:18">
      <c r="A90" s="334">
        <v>73</v>
      </c>
      <c r="B90" s="292"/>
      <c r="C90" s="283"/>
      <c r="D90" s="283"/>
      <c r="E90" s="284"/>
      <c r="F90" s="299"/>
      <c r="G90" s="285"/>
      <c r="H90" s="286">
        <f t="shared" si="2"/>
        <v>0</v>
      </c>
      <c r="I90" s="283"/>
      <c r="J90" s="287"/>
      <c r="K90" s="288"/>
      <c r="L90" s="287"/>
      <c r="M90" s="287"/>
      <c r="N90" s="289"/>
      <c r="O90" s="290"/>
      <c r="Q90" s="249"/>
      <c r="R90" s="249"/>
    </row>
    <row r="91" spans="1:18">
      <c r="A91" s="334">
        <v>74</v>
      </c>
      <c r="B91" s="292"/>
      <c r="C91" s="283"/>
      <c r="D91" s="283"/>
      <c r="E91" s="284"/>
      <c r="F91" s="299"/>
      <c r="G91" s="285"/>
      <c r="H91" s="286">
        <f t="shared" si="2"/>
        <v>0</v>
      </c>
      <c r="I91" s="283"/>
      <c r="J91" s="287"/>
      <c r="K91" s="288"/>
      <c r="L91" s="287"/>
      <c r="M91" s="287"/>
      <c r="N91" s="289"/>
      <c r="O91" s="290"/>
      <c r="Q91" s="249"/>
      <c r="R91" s="249"/>
    </row>
    <row r="92" spans="1:18">
      <c r="A92" s="334">
        <v>75</v>
      </c>
      <c r="B92" s="292"/>
      <c r="C92" s="283"/>
      <c r="D92" s="283"/>
      <c r="E92" s="284"/>
      <c r="F92" s="299"/>
      <c r="G92" s="285"/>
      <c r="H92" s="286">
        <f t="shared" si="2"/>
        <v>0</v>
      </c>
      <c r="I92" s="283"/>
      <c r="J92" s="287"/>
      <c r="K92" s="288"/>
      <c r="L92" s="287"/>
      <c r="M92" s="287"/>
      <c r="N92" s="289"/>
      <c r="O92" s="290"/>
      <c r="Q92" s="249"/>
      <c r="R92" s="249"/>
    </row>
    <row r="93" spans="1:18">
      <c r="A93" s="334">
        <v>76</v>
      </c>
      <c r="B93" s="282"/>
      <c r="C93" s="283"/>
      <c r="D93" s="283"/>
      <c r="E93" s="284"/>
      <c r="F93" s="299"/>
      <c r="G93" s="285"/>
      <c r="H93" s="286">
        <f t="shared" si="2"/>
        <v>0</v>
      </c>
      <c r="I93" s="283"/>
      <c r="J93" s="287"/>
      <c r="K93" s="288"/>
      <c r="L93" s="287"/>
      <c r="M93" s="287"/>
      <c r="N93" s="289"/>
      <c r="O93" s="290"/>
      <c r="Q93" s="249"/>
      <c r="R93" s="249"/>
    </row>
    <row r="94" spans="1:18" ht="23.25" customHeight="1">
      <c r="A94" s="334">
        <v>77</v>
      </c>
      <c r="B94" s="282"/>
      <c r="C94" s="283"/>
      <c r="D94" s="283"/>
      <c r="E94" s="284"/>
      <c r="F94" s="299"/>
      <c r="G94" s="285"/>
      <c r="H94" s="286">
        <f t="shared" si="2"/>
        <v>0</v>
      </c>
      <c r="I94" s="283"/>
      <c r="J94" s="287"/>
      <c r="K94" s="288"/>
      <c r="L94" s="287"/>
      <c r="M94" s="287"/>
      <c r="N94" s="289"/>
      <c r="O94" s="290"/>
      <c r="Q94" s="249"/>
      <c r="R94" s="249"/>
    </row>
    <row r="95" spans="1:18" ht="23.25" customHeight="1">
      <c r="A95" s="334">
        <v>78</v>
      </c>
      <c r="B95" s="282"/>
      <c r="C95" s="283"/>
      <c r="D95" s="283"/>
      <c r="E95" s="284"/>
      <c r="F95" s="299"/>
      <c r="G95" s="285"/>
      <c r="H95" s="286">
        <f t="shared" si="2"/>
        <v>0</v>
      </c>
      <c r="I95" s="283"/>
      <c r="J95" s="287"/>
      <c r="K95" s="288"/>
      <c r="L95" s="287"/>
      <c r="M95" s="287"/>
      <c r="N95" s="289"/>
      <c r="O95" s="290"/>
      <c r="Q95" s="249"/>
      <c r="R95" s="249"/>
    </row>
    <row r="96" spans="1:18" ht="23.25" customHeight="1">
      <c r="A96" s="334">
        <v>79</v>
      </c>
      <c r="B96" s="282"/>
      <c r="C96" s="283"/>
      <c r="D96" s="283"/>
      <c r="E96" s="284"/>
      <c r="F96" s="299"/>
      <c r="G96" s="285"/>
      <c r="H96" s="286">
        <f t="shared" si="2"/>
        <v>0</v>
      </c>
      <c r="I96" s="283"/>
      <c r="J96" s="287"/>
      <c r="K96" s="288"/>
      <c r="L96" s="287"/>
      <c r="M96" s="287"/>
      <c r="N96" s="289"/>
      <c r="O96" s="290"/>
      <c r="Q96" s="249"/>
      <c r="R96" s="249"/>
    </row>
    <row r="97" spans="1:18" ht="23.25" customHeight="1">
      <c r="A97" s="334">
        <v>80</v>
      </c>
      <c r="B97" s="282"/>
      <c r="C97" s="283"/>
      <c r="D97" s="283"/>
      <c r="E97" s="284"/>
      <c r="F97" s="299"/>
      <c r="G97" s="285"/>
      <c r="H97" s="286">
        <f t="shared" si="2"/>
        <v>0</v>
      </c>
      <c r="I97" s="283"/>
      <c r="J97" s="287"/>
      <c r="K97" s="288"/>
      <c r="L97" s="287"/>
      <c r="M97" s="287"/>
      <c r="N97" s="289"/>
      <c r="O97" s="290"/>
      <c r="Q97" s="249"/>
      <c r="R97" s="249"/>
    </row>
    <row r="98" spans="1:18" ht="23.25" customHeight="1">
      <c r="A98" s="334">
        <v>81</v>
      </c>
      <c r="B98" s="292"/>
      <c r="C98" s="283"/>
      <c r="D98" s="283"/>
      <c r="E98" s="284"/>
      <c r="F98" s="299"/>
      <c r="G98" s="285"/>
      <c r="H98" s="286">
        <f t="shared" si="2"/>
        <v>0</v>
      </c>
      <c r="I98" s="283"/>
      <c r="J98" s="287"/>
      <c r="K98" s="288"/>
      <c r="L98" s="287"/>
      <c r="M98" s="287"/>
      <c r="N98" s="289"/>
      <c r="O98" s="290"/>
      <c r="Q98" s="249"/>
      <c r="R98" s="249"/>
    </row>
    <row r="99" spans="1:18" ht="23.25" customHeight="1">
      <c r="A99" s="334">
        <v>82</v>
      </c>
      <c r="B99" s="297"/>
      <c r="C99" s="283"/>
      <c r="D99" s="283"/>
      <c r="E99" s="284"/>
      <c r="F99" s="299"/>
      <c r="G99" s="285"/>
      <c r="H99" s="286">
        <f t="shared" si="2"/>
        <v>0</v>
      </c>
      <c r="I99" s="283"/>
      <c r="J99" s="287"/>
      <c r="K99" s="288"/>
      <c r="L99" s="287"/>
      <c r="M99" s="287"/>
      <c r="N99" s="289"/>
      <c r="O99" s="290"/>
      <c r="Q99" s="249"/>
      <c r="R99" s="249"/>
    </row>
    <row r="100" spans="1:18" ht="23.25" customHeight="1">
      <c r="A100" s="334">
        <v>83</v>
      </c>
      <c r="B100" s="282"/>
      <c r="C100" s="283"/>
      <c r="D100" s="283"/>
      <c r="E100" s="284"/>
      <c r="F100" s="299"/>
      <c r="G100" s="285"/>
      <c r="H100" s="286">
        <f t="shared" si="2"/>
        <v>0</v>
      </c>
      <c r="I100" s="283"/>
      <c r="J100" s="287"/>
      <c r="K100" s="288"/>
      <c r="L100" s="287"/>
      <c r="M100" s="287"/>
      <c r="N100" s="289"/>
      <c r="O100" s="290"/>
      <c r="Q100" s="249"/>
      <c r="R100" s="249"/>
    </row>
    <row r="101" spans="1:18" ht="23.25" customHeight="1">
      <c r="A101" s="334">
        <v>84</v>
      </c>
      <c r="B101" s="292"/>
      <c r="C101" s="283"/>
      <c r="D101" s="283"/>
      <c r="E101" s="284"/>
      <c r="F101" s="299"/>
      <c r="G101" s="285"/>
      <c r="H101" s="286">
        <f t="shared" si="2"/>
        <v>0</v>
      </c>
      <c r="I101" s="283"/>
      <c r="J101" s="287"/>
      <c r="K101" s="288"/>
      <c r="L101" s="287"/>
      <c r="M101" s="287"/>
      <c r="N101" s="289"/>
      <c r="O101" s="290"/>
      <c r="Q101" s="249"/>
      <c r="R101" s="249"/>
    </row>
    <row r="102" spans="1:18" ht="23.25" customHeight="1">
      <c r="A102" s="334">
        <v>85</v>
      </c>
      <c r="B102" s="292"/>
      <c r="C102" s="283"/>
      <c r="D102" s="283"/>
      <c r="E102" s="284"/>
      <c r="F102" s="299"/>
      <c r="G102" s="285"/>
      <c r="H102" s="286">
        <f t="shared" si="2"/>
        <v>0</v>
      </c>
      <c r="I102" s="283"/>
      <c r="J102" s="287"/>
      <c r="K102" s="288"/>
      <c r="L102" s="287"/>
      <c r="M102" s="287"/>
      <c r="N102" s="289"/>
      <c r="O102" s="290"/>
      <c r="Q102" s="249"/>
      <c r="R102" s="249"/>
    </row>
    <row r="103" spans="1:18" ht="23.25" customHeight="1">
      <c r="A103" s="334">
        <v>86</v>
      </c>
      <c r="B103" s="292"/>
      <c r="C103" s="283"/>
      <c r="D103" s="283"/>
      <c r="E103" s="284"/>
      <c r="F103" s="299"/>
      <c r="G103" s="285"/>
      <c r="H103" s="286">
        <f t="shared" si="2"/>
        <v>0</v>
      </c>
      <c r="I103" s="283"/>
      <c r="J103" s="287"/>
      <c r="K103" s="288"/>
      <c r="L103" s="287"/>
      <c r="M103" s="287"/>
      <c r="N103" s="289"/>
      <c r="O103" s="290"/>
      <c r="Q103" s="249"/>
      <c r="R103" s="249"/>
    </row>
    <row r="104" spans="1:18" ht="23.25" customHeight="1">
      <c r="A104" s="334">
        <v>87</v>
      </c>
      <c r="B104" s="292"/>
      <c r="C104" s="283"/>
      <c r="D104" s="283"/>
      <c r="E104" s="284"/>
      <c r="F104" s="299"/>
      <c r="G104" s="285"/>
      <c r="H104" s="286">
        <f t="shared" si="2"/>
        <v>0</v>
      </c>
      <c r="I104" s="283"/>
      <c r="J104" s="287"/>
      <c r="K104" s="288"/>
      <c r="L104" s="287"/>
      <c r="M104" s="287"/>
      <c r="N104" s="289"/>
      <c r="O104" s="290"/>
      <c r="Q104" s="249"/>
      <c r="R104" s="249"/>
    </row>
    <row r="105" spans="1:18" ht="23.25" customHeight="1">
      <c r="A105" s="334">
        <v>88</v>
      </c>
      <c r="B105" s="292"/>
      <c r="C105" s="283"/>
      <c r="D105" s="283"/>
      <c r="E105" s="284"/>
      <c r="F105" s="299"/>
      <c r="G105" s="285"/>
      <c r="H105" s="286">
        <f t="shared" si="2"/>
        <v>0</v>
      </c>
      <c r="I105" s="283"/>
      <c r="J105" s="287"/>
      <c r="K105" s="288"/>
      <c r="L105" s="287"/>
      <c r="M105" s="287"/>
      <c r="N105" s="289"/>
      <c r="O105" s="290"/>
      <c r="Q105" s="249"/>
      <c r="R105" s="249"/>
    </row>
    <row r="106" spans="1:18" ht="23.25" customHeight="1">
      <c r="A106" s="334">
        <v>89</v>
      </c>
      <c r="B106" s="292"/>
      <c r="C106" s="283"/>
      <c r="D106" s="283"/>
      <c r="E106" s="284"/>
      <c r="F106" s="299"/>
      <c r="G106" s="285"/>
      <c r="H106" s="286">
        <f t="shared" si="2"/>
        <v>0</v>
      </c>
      <c r="I106" s="283"/>
      <c r="J106" s="287"/>
      <c r="K106" s="288"/>
      <c r="L106" s="287"/>
      <c r="M106" s="287"/>
      <c r="N106" s="289"/>
      <c r="O106" s="290"/>
      <c r="Q106" s="249"/>
      <c r="R106" s="249"/>
    </row>
    <row r="107" spans="1:18" ht="23.25" customHeight="1">
      <c r="A107" s="334">
        <v>90</v>
      </c>
      <c r="B107" s="292"/>
      <c r="C107" s="283"/>
      <c r="D107" s="283"/>
      <c r="E107" s="284"/>
      <c r="F107" s="299"/>
      <c r="G107" s="285"/>
      <c r="H107" s="286">
        <f t="shared" si="2"/>
        <v>0</v>
      </c>
      <c r="I107" s="283"/>
      <c r="J107" s="287"/>
      <c r="K107" s="288"/>
      <c r="L107" s="287"/>
      <c r="M107" s="287"/>
      <c r="N107" s="289"/>
      <c r="O107" s="290"/>
      <c r="Q107" s="249"/>
      <c r="R107" s="249"/>
    </row>
    <row r="108" spans="1:18" ht="23.25" customHeight="1">
      <c r="A108" s="334">
        <v>91</v>
      </c>
      <c r="B108" s="292"/>
      <c r="C108" s="283"/>
      <c r="D108" s="283"/>
      <c r="E108" s="284"/>
      <c r="F108" s="299"/>
      <c r="G108" s="285"/>
      <c r="H108" s="286">
        <f t="shared" si="2"/>
        <v>0</v>
      </c>
      <c r="I108" s="283"/>
      <c r="J108" s="287"/>
      <c r="K108" s="288"/>
      <c r="L108" s="287"/>
      <c r="M108" s="287"/>
      <c r="N108" s="289"/>
      <c r="O108" s="290"/>
      <c r="Q108" s="249"/>
      <c r="R108" s="249"/>
    </row>
    <row r="109" spans="1:18" ht="23.25" customHeight="1">
      <c r="A109" s="334">
        <v>92</v>
      </c>
      <c r="B109" s="292"/>
      <c r="C109" s="283"/>
      <c r="D109" s="283"/>
      <c r="E109" s="284"/>
      <c r="F109" s="299"/>
      <c r="G109" s="285"/>
      <c r="H109" s="286">
        <f t="shared" si="2"/>
        <v>0</v>
      </c>
      <c r="I109" s="283"/>
      <c r="J109" s="287"/>
      <c r="K109" s="288"/>
      <c r="L109" s="287"/>
      <c r="M109" s="287"/>
      <c r="N109" s="289"/>
      <c r="O109" s="290"/>
      <c r="Q109" s="249"/>
      <c r="R109" s="249"/>
    </row>
    <row r="110" spans="1:18" ht="23.25" customHeight="1">
      <c r="A110" s="334">
        <v>93</v>
      </c>
      <c r="B110" s="292"/>
      <c r="C110" s="283"/>
      <c r="D110" s="283"/>
      <c r="E110" s="284"/>
      <c r="F110" s="299"/>
      <c r="G110" s="285"/>
      <c r="H110" s="286">
        <f t="shared" si="2"/>
        <v>0</v>
      </c>
      <c r="I110" s="283"/>
      <c r="J110" s="287"/>
      <c r="K110" s="288"/>
      <c r="L110" s="287"/>
      <c r="M110" s="287"/>
      <c r="N110" s="289"/>
      <c r="O110" s="290"/>
      <c r="Q110" s="249"/>
      <c r="R110" s="249"/>
    </row>
    <row r="111" spans="1:18" ht="23.25" customHeight="1">
      <c r="A111" s="334">
        <v>94</v>
      </c>
      <c r="B111" s="292"/>
      <c r="C111" s="283"/>
      <c r="D111" s="283"/>
      <c r="E111" s="284"/>
      <c r="F111" s="299"/>
      <c r="G111" s="285"/>
      <c r="H111" s="286">
        <f t="shared" si="2"/>
        <v>0</v>
      </c>
      <c r="I111" s="283"/>
      <c r="J111" s="287"/>
      <c r="K111" s="288"/>
      <c r="L111" s="287"/>
      <c r="M111" s="287"/>
      <c r="N111" s="289"/>
      <c r="O111" s="290"/>
      <c r="Q111" s="249"/>
      <c r="R111" s="249"/>
    </row>
    <row r="112" spans="1:18" ht="23.25" customHeight="1">
      <c r="A112" s="334">
        <v>95</v>
      </c>
      <c r="B112" s="292"/>
      <c r="C112" s="283"/>
      <c r="D112" s="283"/>
      <c r="E112" s="284"/>
      <c r="F112" s="299"/>
      <c r="G112" s="285"/>
      <c r="H112" s="286">
        <f t="shared" si="2"/>
        <v>0</v>
      </c>
      <c r="I112" s="283"/>
      <c r="J112" s="287"/>
      <c r="K112" s="288"/>
      <c r="L112" s="287"/>
      <c r="M112" s="287"/>
      <c r="N112" s="289"/>
      <c r="O112" s="290"/>
      <c r="Q112" s="249"/>
      <c r="R112" s="249"/>
    </row>
    <row r="113" spans="1:18" ht="23.25" customHeight="1">
      <c r="A113" s="334">
        <v>96</v>
      </c>
      <c r="B113" s="292"/>
      <c r="C113" s="283"/>
      <c r="D113" s="283"/>
      <c r="E113" s="284"/>
      <c r="F113" s="299"/>
      <c r="G113" s="285"/>
      <c r="H113" s="286">
        <f t="shared" si="2"/>
        <v>0</v>
      </c>
      <c r="I113" s="283"/>
      <c r="J113" s="287"/>
      <c r="K113" s="288"/>
      <c r="L113" s="287"/>
      <c r="M113" s="287"/>
      <c r="N113" s="289"/>
      <c r="O113" s="290"/>
      <c r="Q113" s="249"/>
      <c r="R113" s="249"/>
    </row>
    <row r="114" spans="1:18" ht="23.25" customHeight="1">
      <c r="A114" s="334">
        <v>97</v>
      </c>
      <c r="B114" s="292"/>
      <c r="C114" s="283"/>
      <c r="D114" s="283"/>
      <c r="E114" s="284"/>
      <c r="F114" s="299"/>
      <c r="G114" s="285"/>
      <c r="H114" s="286">
        <f t="shared" ref="H114:H134" si="3">SUM(E114-F114)</f>
        <v>0</v>
      </c>
      <c r="I114" s="283"/>
      <c r="J114" s="287"/>
      <c r="K114" s="288"/>
      <c r="L114" s="287"/>
      <c r="M114" s="287"/>
      <c r="N114" s="289"/>
      <c r="O114" s="290"/>
      <c r="Q114" s="249"/>
      <c r="R114" s="249"/>
    </row>
    <row r="115" spans="1:18" ht="23.25" customHeight="1">
      <c r="A115" s="334">
        <v>98</v>
      </c>
      <c r="B115" s="300"/>
      <c r="C115" s="283"/>
      <c r="D115" s="283"/>
      <c r="E115" s="284"/>
      <c r="F115" s="299"/>
      <c r="G115" s="285"/>
      <c r="H115" s="286">
        <f t="shared" si="3"/>
        <v>0</v>
      </c>
      <c r="I115" s="283"/>
      <c r="J115" s="287"/>
      <c r="K115" s="288"/>
      <c r="L115" s="287"/>
      <c r="M115" s="287"/>
      <c r="N115" s="289"/>
      <c r="O115" s="290"/>
      <c r="Q115" s="249"/>
      <c r="R115" s="249"/>
    </row>
    <row r="116" spans="1:18" ht="23.25" customHeight="1">
      <c r="A116" s="334">
        <v>99</v>
      </c>
      <c r="B116" s="300"/>
      <c r="C116" s="283"/>
      <c r="D116" s="283"/>
      <c r="E116" s="284"/>
      <c r="F116" s="299"/>
      <c r="G116" s="285"/>
      <c r="H116" s="286">
        <f t="shared" si="3"/>
        <v>0</v>
      </c>
      <c r="I116" s="283"/>
      <c r="J116" s="287"/>
      <c r="K116" s="288"/>
      <c r="L116" s="287"/>
      <c r="M116" s="287"/>
      <c r="N116" s="289"/>
      <c r="O116" s="290"/>
      <c r="Q116" s="249"/>
      <c r="R116" s="249"/>
    </row>
    <row r="117" spans="1:18" ht="23.25" customHeight="1">
      <c r="A117" s="334">
        <v>100</v>
      </c>
      <c r="B117" s="292"/>
      <c r="C117" s="283"/>
      <c r="D117" s="283"/>
      <c r="E117" s="284"/>
      <c r="F117" s="299"/>
      <c r="G117" s="285"/>
      <c r="H117" s="286">
        <f t="shared" si="3"/>
        <v>0</v>
      </c>
      <c r="I117" s="283"/>
      <c r="J117" s="287"/>
      <c r="K117" s="288"/>
      <c r="L117" s="287"/>
      <c r="M117" s="287"/>
      <c r="N117" s="289"/>
      <c r="O117" s="290"/>
      <c r="Q117" s="249"/>
      <c r="R117" s="249"/>
    </row>
    <row r="118" spans="1:18" ht="23.25" customHeight="1">
      <c r="A118" s="334">
        <v>101</v>
      </c>
      <c r="B118" s="297"/>
      <c r="C118" s="283"/>
      <c r="D118" s="283"/>
      <c r="E118" s="284"/>
      <c r="F118" s="299"/>
      <c r="G118" s="285"/>
      <c r="H118" s="286">
        <f t="shared" si="3"/>
        <v>0</v>
      </c>
      <c r="I118" s="283"/>
      <c r="J118" s="287"/>
      <c r="K118" s="288"/>
      <c r="L118" s="287"/>
      <c r="M118" s="287"/>
      <c r="N118" s="289"/>
      <c r="O118" s="290"/>
      <c r="Q118" s="249"/>
      <c r="R118" s="249"/>
    </row>
    <row r="119" spans="1:18" ht="23.25" customHeight="1">
      <c r="A119" s="334">
        <v>102</v>
      </c>
      <c r="B119" s="292"/>
      <c r="C119" s="283"/>
      <c r="D119" s="283"/>
      <c r="E119" s="284"/>
      <c r="F119" s="299"/>
      <c r="G119" s="285"/>
      <c r="H119" s="286">
        <f t="shared" si="3"/>
        <v>0</v>
      </c>
      <c r="I119" s="283"/>
      <c r="J119" s="287"/>
      <c r="K119" s="288"/>
      <c r="L119" s="287"/>
      <c r="M119" s="287"/>
      <c r="N119" s="289"/>
      <c r="O119" s="290"/>
      <c r="Q119" s="249"/>
      <c r="R119" s="249"/>
    </row>
    <row r="120" spans="1:18" ht="23.25" customHeight="1">
      <c r="A120" s="334">
        <v>103</v>
      </c>
      <c r="B120" s="292"/>
      <c r="C120" s="283"/>
      <c r="D120" s="283"/>
      <c r="E120" s="284"/>
      <c r="F120" s="299"/>
      <c r="G120" s="285"/>
      <c r="H120" s="286">
        <f t="shared" si="3"/>
        <v>0</v>
      </c>
      <c r="I120" s="283"/>
      <c r="J120" s="287"/>
      <c r="K120" s="288"/>
      <c r="L120" s="287"/>
      <c r="M120" s="287"/>
      <c r="N120" s="289"/>
      <c r="O120" s="290"/>
      <c r="Q120" s="249"/>
      <c r="R120" s="249"/>
    </row>
    <row r="121" spans="1:18" ht="23.25" customHeight="1">
      <c r="A121" s="334">
        <v>104</v>
      </c>
      <c r="B121" s="292"/>
      <c r="C121" s="283"/>
      <c r="D121" s="283"/>
      <c r="E121" s="284"/>
      <c r="F121" s="299"/>
      <c r="G121" s="285"/>
      <c r="H121" s="286">
        <f t="shared" si="3"/>
        <v>0</v>
      </c>
      <c r="I121" s="283"/>
      <c r="J121" s="287"/>
      <c r="K121" s="288"/>
      <c r="L121" s="287"/>
      <c r="M121" s="287"/>
      <c r="N121" s="289"/>
      <c r="O121" s="290"/>
      <c r="Q121" s="249"/>
      <c r="R121" s="249"/>
    </row>
    <row r="122" spans="1:18" ht="23.25" customHeight="1">
      <c r="A122" s="334">
        <v>105</v>
      </c>
      <c r="B122" s="292"/>
      <c r="C122" s="283"/>
      <c r="D122" s="283"/>
      <c r="E122" s="284"/>
      <c r="F122" s="299"/>
      <c r="G122" s="285"/>
      <c r="H122" s="286">
        <f t="shared" si="3"/>
        <v>0</v>
      </c>
      <c r="I122" s="283"/>
      <c r="J122" s="287"/>
      <c r="K122" s="288"/>
      <c r="L122" s="287"/>
      <c r="M122" s="287"/>
      <c r="N122" s="289"/>
      <c r="O122" s="290"/>
      <c r="Q122" s="249"/>
      <c r="R122" s="249"/>
    </row>
    <row r="123" spans="1:18" ht="23.25" customHeight="1">
      <c r="A123" s="334">
        <v>106</v>
      </c>
      <c r="B123" s="282"/>
      <c r="C123" s="283"/>
      <c r="D123" s="283"/>
      <c r="E123" s="284"/>
      <c r="F123" s="299"/>
      <c r="G123" s="285"/>
      <c r="H123" s="286">
        <f t="shared" si="3"/>
        <v>0</v>
      </c>
      <c r="I123" s="283"/>
      <c r="J123" s="287"/>
      <c r="K123" s="288"/>
      <c r="L123" s="287"/>
      <c r="M123" s="287"/>
      <c r="N123" s="289"/>
      <c r="O123" s="290"/>
      <c r="Q123" s="249"/>
      <c r="R123" s="249"/>
    </row>
    <row r="124" spans="1:18" ht="23.25" customHeight="1">
      <c r="A124" s="334">
        <v>107</v>
      </c>
      <c r="B124" s="282"/>
      <c r="C124" s="283"/>
      <c r="D124" s="283"/>
      <c r="E124" s="284"/>
      <c r="F124" s="299"/>
      <c r="G124" s="285"/>
      <c r="H124" s="286">
        <f t="shared" si="3"/>
        <v>0</v>
      </c>
      <c r="I124" s="283"/>
      <c r="J124" s="287"/>
      <c r="K124" s="288"/>
      <c r="L124" s="287"/>
      <c r="M124" s="287"/>
      <c r="N124" s="289"/>
      <c r="O124" s="290"/>
      <c r="Q124" s="249"/>
      <c r="R124" s="249"/>
    </row>
    <row r="125" spans="1:18" ht="23.25" customHeight="1">
      <c r="A125" s="334">
        <v>108</v>
      </c>
      <c r="B125" s="282"/>
      <c r="C125" s="283"/>
      <c r="D125" s="283"/>
      <c r="E125" s="284"/>
      <c r="F125" s="299"/>
      <c r="G125" s="285"/>
      <c r="H125" s="286">
        <f t="shared" si="3"/>
        <v>0</v>
      </c>
      <c r="I125" s="283"/>
      <c r="J125" s="287"/>
      <c r="K125" s="288"/>
      <c r="L125" s="287"/>
      <c r="M125" s="287"/>
      <c r="N125" s="289"/>
      <c r="O125" s="290"/>
      <c r="Q125" s="249"/>
      <c r="R125" s="249"/>
    </row>
    <row r="126" spans="1:18" ht="23.25" customHeight="1">
      <c r="A126" s="334">
        <v>109</v>
      </c>
      <c r="B126" s="282"/>
      <c r="C126" s="283"/>
      <c r="D126" s="283"/>
      <c r="E126" s="284"/>
      <c r="F126" s="299"/>
      <c r="G126" s="285"/>
      <c r="H126" s="286">
        <f t="shared" si="3"/>
        <v>0</v>
      </c>
      <c r="I126" s="283"/>
      <c r="J126" s="287"/>
      <c r="K126" s="288"/>
      <c r="L126" s="287"/>
      <c r="M126" s="287"/>
      <c r="N126" s="289"/>
      <c r="O126" s="290"/>
      <c r="Q126" s="249"/>
      <c r="R126" s="249"/>
    </row>
    <row r="127" spans="1:18" ht="23.25" customHeight="1">
      <c r="A127" s="334">
        <v>110</v>
      </c>
      <c r="B127" s="282"/>
      <c r="C127" s="283"/>
      <c r="D127" s="283"/>
      <c r="E127" s="284"/>
      <c r="F127" s="299"/>
      <c r="G127" s="285"/>
      <c r="H127" s="286">
        <f t="shared" si="3"/>
        <v>0</v>
      </c>
      <c r="I127" s="283"/>
      <c r="J127" s="287"/>
      <c r="K127" s="288"/>
      <c r="L127" s="287"/>
      <c r="M127" s="287"/>
      <c r="N127" s="289"/>
      <c r="O127" s="290"/>
      <c r="Q127" s="249"/>
      <c r="R127" s="249"/>
    </row>
    <row r="128" spans="1:18" ht="23.25" customHeight="1">
      <c r="A128" s="334">
        <v>111</v>
      </c>
      <c r="B128" s="292"/>
      <c r="C128" s="283"/>
      <c r="D128" s="283"/>
      <c r="E128" s="284"/>
      <c r="F128" s="299"/>
      <c r="G128" s="285"/>
      <c r="H128" s="286">
        <f t="shared" si="3"/>
        <v>0</v>
      </c>
      <c r="I128" s="283"/>
      <c r="J128" s="287"/>
      <c r="K128" s="288"/>
      <c r="L128" s="287"/>
      <c r="M128" s="287"/>
      <c r="N128" s="289"/>
      <c r="O128" s="290"/>
      <c r="Q128" s="249"/>
      <c r="R128" s="249"/>
    </row>
    <row r="129" spans="1:18" ht="23.25" customHeight="1">
      <c r="A129" s="334">
        <v>112</v>
      </c>
      <c r="B129" s="297"/>
      <c r="C129" s="283"/>
      <c r="D129" s="283"/>
      <c r="E129" s="284"/>
      <c r="F129" s="299"/>
      <c r="G129" s="285"/>
      <c r="H129" s="286">
        <f t="shared" si="3"/>
        <v>0</v>
      </c>
      <c r="I129" s="283"/>
      <c r="J129" s="287"/>
      <c r="K129" s="288"/>
      <c r="L129" s="287"/>
      <c r="M129" s="287"/>
      <c r="N129" s="289"/>
      <c r="O129" s="290"/>
      <c r="Q129" s="249"/>
      <c r="R129" s="249"/>
    </row>
    <row r="130" spans="1:18" ht="23.25" customHeight="1">
      <c r="A130" s="334">
        <v>113</v>
      </c>
      <c r="B130" s="282"/>
      <c r="C130" s="283"/>
      <c r="D130" s="283"/>
      <c r="E130" s="284"/>
      <c r="F130" s="299"/>
      <c r="G130" s="285"/>
      <c r="H130" s="286">
        <f t="shared" si="3"/>
        <v>0</v>
      </c>
      <c r="I130" s="283"/>
      <c r="J130" s="287"/>
      <c r="K130" s="288"/>
      <c r="L130" s="287"/>
      <c r="M130" s="287"/>
      <c r="N130" s="289"/>
      <c r="O130" s="290"/>
      <c r="Q130" s="249"/>
      <c r="R130" s="249"/>
    </row>
    <row r="131" spans="1:18" ht="23.25" customHeight="1">
      <c r="A131" s="334">
        <v>114</v>
      </c>
      <c r="B131" s="292"/>
      <c r="C131" s="283"/>
      <c r="D131" s="283"/>
      <c r="E131" s="284"/>
      <c r="F131" s="299"/>
      <c r="G131" s="285"/>
      <c r="H131" s="286">
        <f t="shared" si="3"/>
        <v>0</v>
      </c>
      <c r="I131" s="283"/>
      <c r="J131" s="287"/>
      <c r="K131" s="288"/>
      <c r="L131" s="287"/>
      <c r="M131" s="287"/>
      <c r="N131" s="289"/>
      <c r="O131" s="290"/>
      <c r="Q131" s="249"/>
      <c r="R131" s="249"/>
    </row>
    <row r="132" spans="1:18" ht="23.25" customHeight="1">
      <c r="A132" s="334">
        <v>115</v>
      </c>
      <c r="B132" s="292"/>
      <c r="C132" s="283"/>
      <c r="D132" s="283"/>
      <c r="E132" s="284"/>
      <c r="F132" s="299"/>
      <c r="G132" s="285"/>
      <c r="H132" s="286">
        <f t="shared" si="3"/>
        <v>0</v>
      </c>
      <c r="I132" s="283"/>
      <c r="J132" s="287"/>
      <c r="K132" s="288"/>
      <c r="L132" s="287"/>
      <c r="M132" s="287"/>
      <c r="N132" s="289"/>
      <c r="O132" s="290"/>
      <c r="Q132" s="249"/>
      <c r="R132" s="249"/>
    </row>
    <row r="133" spans="1:18" ht="23.25" customHeight="1">
      <c r="A133" s="334">
        <v>116</v>
      </c>
      <c r="B133" s="292"/>
      <c r="C133" s="283"/>
      <c r="D133" s="283"/>
      <c r="E133" s="284"/>
      <c r="F133" s="299"/>
      <c r="G133" s="285"/>
      <c r="H133" s="286">
        <f t="shared" si="3"/>
        <v>0</v>
      </c>
      <c r="I133" s="283"/>
      <c r="J133" s="287"/>
      <c r="K133" s="288"/>
      <c r="L133" s="287"/>
      <c r="M133" s="287"/>
      <c r="N133" s="289"/>
      <c r="O133" s="290"/>
      <c r="Q133" s="249"/>
      <c r="R133" s="249"/>
    </row>
    <row r="134" spans="1:18" ht="23.25" customHeight="1" thickBot="1">
      <c r="A134" s="302"/>
      <c r="B134" s="303"/>
      <c r="C134" s="304"/>
      <c r="D134" s="304"/>
      <c r="E134" s="305"/>
      <c r="F134" s="306"/>
      <c r="G134" s="307"/>
      <c r="H134" s="308">
        <f t="shared" si="3"/>
        <v>0</v>
      </c>
      <c r="I134" s="304"/>
      <c r="J134" s="309"/>
      <c r="K134" s="310"/>
      <c r="L134" s="309"/>
      <c r="M134" s="309"/>
      <c r="N134" s="311"/>
      <c r="O134" s="312"/>
      <c r="Q134" s="249"/>
      <c r="R134" s="249"/>
    </row>
    <row r="135" spans="1:18">
      <c r="A135" s="313"/>
      <c r="B135" s="314"/>
      <c r="C135" s="315"/>
      <c r="D135" s="315"/>
      <c r="E135" s="316"/>
      <c r="F135" s="317"/>
      <c r="G135" s="318"/>
      <c r="H135" s="316"/>
      <c r="I135" s="315"/>
      <c r="J135" s="319"/>
      <c r="K135" s="320"/>
      <c r="L135" s="321"/>
      <c r="M135" s="321"/>
      <c r="N135" s="321"/>
      <c r="O135" s="322"/>
    </row>
    <row r="136" spans="1:18">
      <c r="A136" s="323"/>
      <c r="B136" s="324"/>
      <c r="C136" s="227"/>
      <c r="D136" s="227"/>
      <c r="E136" s="325"/>
      <c r="F136" s="326"/>
      <c r="G136" s="327"/>
      <c r="H136" s="325"/>
      <c r="I136" s="227"/>
      <c r="J136" s="328"/>
      <c r="K136" s="329"/>
      <c r="L136" s="330"/>
      <c r="M136" s="330"/>
      <c r="N136" s="330"/>
    </row>
    <row r="137" spans="1:18">
      <c r="A137" s="323"/>
      <c r="B137" s="324"/>
      <c r="C137" s="227"/>
      <c r="D137" s="227"/>
      <c r="E137" s="325"/>
      <c r="F137" s="326"/>
      <c r="G137" s="327"/>
      <c r="H137" s="325"/>
      <c r="I137" s="227"/>
      <c r="J137" s="328"/>
      <c r="K137" s="329"/>
      <c r="L137" s="330"/>
      <c r="M137" s="330"/>
      <c r="N137" s="330"/>
    </row>
    <row r="138" spans="1:18">
      <c r="A138" s="323"/>
      <c r="B138" s="324"/>
      <c r="C138" s="227"/>
      <c r="D138" s="227"/>
      <c r="E138" s="325"/>
      <c r="F138" s="326"/>
      <c r="G138" s="327"/>
      <c r="H138" s="325"/>
      <c r="I138" s="227"/>
      <c r="J138" s="328"/>
      <c r="K138" s="329"/>
      <c r="L138" s="330"/>
      <c r="M138" s="330"/>
      <c r="N138" s="330"/>
    </row>
    <row r="139" spans="1:18">
      <c r="A139" s="323"/>
      <c r="B139" s="324"/>
      <c r="C139" s="227"/>
      <c r="D139" s="227"/>
      <c r="E139" s="325"/>
      <c r="F139" s="326"/>
      <c r="G139" s="327"/>
      <c r="H139" s="325"/>
      <c r="I139" s="227"/>
      <c r="J139" s="328"/>
      <c r="K139" s="329"/>
      <c r="L139" s="330"/>
      <c r="M139" s="330"/>
      <c r="N139" s="330"/>
    </row>
    <row r="140" spans="1:18">
      <c r="A140" s="323"/>
      <c r="B140" s="324"/>
      <c r="C140" s="227"/>
      <c r="D140" s="227"/>
      <c r="E140" s="325"/>
      <c r="F140" s="326"/>
      <c r="G140" s="327"/>
      <c r="H140" s="325"/>
      <c r="I140" s="227"/>
      <c r="J140" s="328"/>
      <c r="K140" s="329"/>
      <c r="L140" s="330"/>
      <c r="M140" s="330"/>
      <c r="N140" s="330"/>
    </row>
    <row r="141" spans="1:18">
      <c r="A141" s="323"/>
      <c r="B141" s="324"/>
      <c r="C141" s="227"/>
      <c r="D141" s="227"/>
      <c r="E141" s="325"/>
      <c r="F141" s="326"/>
      <c r="G141" s="327"/>
      <c r="H141" s="325"/>
      <c r="I141" s="227"/>
      <c r="J141" s="328"/>
      <c r="K141" s="329"/>
      <c r="L141" s="330"/>
      <c r="M141" s="330"/>
      <c r="N141" s="330"/>
    </row>
    <row r="142" spans="1:18">
      <c r="A142" s="323"/>
      <c r="B142" s="324"/>
      <c r="C142" s="227"/>
      <c r="D142" s="227"/>
      <c r="E142" s="325"/>
      <c r="F142" s="326"/>
      <c r="G142" s="327"/>
      <c r="H142" s="325"/>
      <c r="I142" s="227"/>
      <c r="J142" s="328"/>
      <c r="K142" s="329"/>
      <c r="L142" s="330"/>
      <c r="M142" s="330"/>
      <c r="N142" s="330"/>
    </row>
    <row r="143" spans="1:18">
      <c r="A143" s="323"/>
      <c r="B143" s="324"/>
      <c r="C143" s="227"/>
      <c r="D143" s="227"/>
      <c r="E143" s="325"/>
      <c r="F143" s="326"/>
      <c r="G143" s="327"/>
      <c r="H143" s="325"/>
      <c r="I143" s="227"/>
      <c r="J143" s="328"/>
      <c r="K143" s="329"/>
      <c r="L143" s="330"/>
      <c r="M143" s="330"/>
      <c r="N143" s="330"/>
    </row>
    <row r="144" spans="1:18">
      <c r="A144" s="323"/>
      <c r="B144" s="324"/>
      <c r="C144" s="227"/>
      <c r="D144" s="227"/>
      <c r="E144" s="325"/>
      <c r="F144" s="326"/>
      <c r="G144" s="327"/>
      <c r="H144" s="325"/>
      <c r="I144" s="227"/>
      <c r="J144" s="328"/>
      <c r="K144" s="329"/>
      <c r="L144" s="330"/>
      <c r="M144" s="330"/>
      <c r="N144" s="330"/>
    </row>
    <row r="145" spans="1:14">
      <c r="A145" s="323"/>
      <c r="B145" s="324"/>
      <c r="C145" s="227"/>
      <c r="D145" s="227"/>
      <c r="E145" s="325"/>
      <c r="F145" s="326"/>
      <c r="G145" s="327"/>
      <c r="H145" s="325"/>
      <c r="I145" s="227"/>
      <c r="J145" s="328"/>
      <c r="K145" s="329"/>
      <c r="L145" s="330"/>
      <c r="M145" s="330"/>
      <c r="N145" s="330"/>
    </row>
    <row r="146" spans="1:14">
      <c r="A146" s="323"/>
      <c r="B146" s="324"/>
      <c r="C146" s="227"/>
      <c r="D146" s="227"/>
      <c r="E146" s="325"/>
      <c r="F146" s="326"/>
      <c r="G146" s="327"/>
      <c r="H146" s="325"/>
      <c r="I146" s="227"/>
      <c r="J146" s="328"/>
      <c r="K146" s="329"/>
      <c r="L146" s="330"/>
      <c r="M146" s="330"/>
      <c r="N146" s="330"/>
    </row>
    <row r="147" spans="1:14">
      <c r="A147" s="323"/>
      <c r="B147" s="324"/>
      <c r="C147" s="227"/>
      <c r="D147" s="227"/>
      <c r="E147" s="325"/>
      <c r="F147" s="326"/>
      <c r="G147" s="327"/>
      <c r="H147" s="325"/>
      <c r="I147" s="227"/>
      <c r="J147" s="328"/>
      <c r="K147" s="329"/>
      <c r="L147" s="330"/>
      <c r="M147" s="330"/>
      <c r="N147" s="330"/>
    </row>
    <row r="148" spans="1:14">
      <c r="A148" s="323"/>
      <c r="B148" s="324"/>
      <c r="C148" s="227"/>
      <c r="D148" s="227"/>
      <c r="E148" s="325"/>
      <c r="F148" s="326"/>
      <c r="G148" s="327"/>
      <c r="H148" s="325"/>
      <c r="I148" s="227"/>
      <c r="J148" s="328"/>
      <c r="K148" s="329"/>
      <c r="L148" s="330"/>
      <c r="M148" s="330"/>
      <c r="N148" s="330"/>
    </row>
    <row r="149" spans="1:14">
      <c r="A149" s="323"/>
      <c r="B149" s="324"/>
      <c r="C149" s="227"/>
      <c r="D149" s="227"/>
      <c r="E149" s="325"/>
      <c r="F149" s="326"/>
      <c r="G149" s="327"/>
      <c r="H149" s="325"/>
      <c r="I149" s="227"/>
      <c r="J149" s="328"/>
      <c r="K149" s="329"/>
      <c r="L149" s="330"/>
      <c r="M149" s="330"/>
      <c r="N149" s="330"/>
    </row>
    <row r="150" spans="1:14">
      <c r="A150" s="323"/>
      <c r="B150" s="324"/>
      <c r="C150" s="227"/>
      <c r="D150" s="227"/>
      <c r="E150" s="325"/>
      <c r="F150" s="326"/>
      <c r="G150" s="327"/>
      <c r="H150" s="325"/>
      <c r="I150" s="227"/>
      <c r="J150" s="328"/>
      <c r="K150" s="329"/>
      <c r="L150" s="330"/>
      <c r="M150" s="330"/>
      <c r="N150" s="330"/>
    </row>
    <row r="151" spans="1:14">
      <c r="B151" s="332"/>
    </row>
    <row r="152" spans="1:14">
      <c r="B152" s="332"/>
    </row>
    <row r="153" spans="1:14">
      <c r="B153" s="332"/>
    </row>
    <row r="154" spans="1:14">
      <c r="B154" s="332"/>
    </row>
    <row r="155" spans="1:14">
      <c r="B155" s="332"/>
    </row>
    <row r="156" spans="1:14">
      <c r="B156" s="332"/>
    </row>
    <row r="157" spans="1:14">
      <c r="B157" s="332"/>
    </row>
    <row r="158" spans="1:14">
      <c r="B158" s="332"/>
    </row>
    <row r="159" spans="1:14">
      <c r="B159" s="332"/>
    </row>
    <row r="160" spans="1:14">
      <c r="B160" s="332"/>
    </row>
    <row r="161" spans="2:2">
      <c r="B161" s="332"/>
    </row>
    <row r="162" spans="2:2">
      <c r="B162" s="332"/>
    </row>
    <row r="163" spans="2:2">
      <c r="B163" s="332"/>
    </row>
    <row r="164" spans="2:2">
      <c r="B164" s="332"/>
    </row>
    <row r="165" spans="2:2">
      <c r="B165" s="332"/>
    </row>
    <row r="166" spans="2:2">
      <c r="B166" s="332"/>
    </row>
    <row r="167" spans="2:2">
      <c r="B167" s="332"/>
    </row>
    <row r="168" spans="2:2">
      <c r="B168" s="332"/>
    </row>
    <row r="169" spans="2:2">
      <c r="B169" s="332"/>
    </row>
    <row r="170" spans="2:2">
      <c r="B170" s="332"/>
    </row>
    <row r="171" spans="2:2">
      <c r="B171" s="332"/>
    </row>
    <row r="172" spans="2:2">
      <c r="B172" s="332"/>
    </row>
    <row r="173" spans="2:2">
      <c r="B173" s="332"/>
    </row>
    <row r="174" spans="2:2">
      <c r="B174" s="332"/>
    </row>
    <row r="175" spans="2:2">
      <c r="B175" s="332"/>
    </row>
    <row r="176" spans="2:2">
      <c r="B176" s="332"/>
    </row>
    <row r="177" spans="2:2">
      <c r="B177" s="332"/>
    </row>
    <row r="178" spans="2:2">
      <c r="B178" s="332"/>
    </row>
    <row r="179" spans="2:2">
      <c r="B179" s="332"/>
    </row>
    <row r="180" spans="2:2">
      <c r="B180" s="332"/>
    </row>
    <row r="181" spans="2:2">
      <c r="B181" s="332"/>
    </row>
    <row r="182" spans="2:2">
      <c r="B182" s="332"/>
    </row>
    <row r="183" spans="2:2">
      <c r="B183" s="332"/>
    </row>
    <row r="184" spans="2:2">
      <c r="B184" s="332"/>
    </row>
    <row r="185" spans="2:2">
      <c r="B185" s="332"/>
    </row>
    <row r="186" spans="2:2">
      <c r="B186" s="332"/>
    </row>
    <row r="187" spans="2:2">
      <c r="B187" s="332"/>
    </row>
    <row r="188" spans="2:2">
      <c r="B188" s="332"/>
    </row>
    <row r="189" spans="2:2">
      <c r="B189" s="332"/>
    </row>
    <row r="190" spans="2:2">
      <c r="B190" s="332"/>
    </row>
    <row r="191" spans="2:2">
      <c r="B191" s="332"/>
    </row>
    <row r="192" spans="2:2">
      <c r="B192" s="332"/>
    </row>
    <row r="193" spans="2:2">
      <c r="B193" s="332"/>
    </row>
    <row r="194" spans="2:2">
      <c r="B194" s="332"/>
    </row>
    <row r="195" spans="2:2">
      <c r="B195" s="332"/>
    </row>
    <row r="196" spans="2:2">
      <c r="B196" s="332"/>
    </row>
    <row r="197" spans="2:2">
      <c r="B197" s="332"/>
    </row>
    <row r="198" spans="2:2">
      <c r="B198" s="332"/>
    </row>
    <row r="199" spans="2:2">
      <c r="B199" s="332"/>
    </row>
    <row r="200" spans="2:2">
      <c r="B200" s="332"/>
    </row>
    <row r="201" spans="2:2">
      <c r="B201" s="332"/>
    </row>
    <row r="202" spans="2:2">
      <c r="B202" s="332"/>
    </row>
    <row r="203" spans="2:2">
      <c r="B203" s="332"/>
    </row>
    <row r="204" spans="2:2">
      <c r="B204" s="332"/>
    </row>
    <row r="205" spans="2:2">
      <c r="B205" s="332"/>
    </row>
    <row r="206" spans="2:2">
      <c r="B206" s="332"/>
    </row>
    <row r="207" spans="2:2">
      <c r="B207" s="332"/>
    </row>
    <row r="208" spans="2:2">
      <c r="B208" s="332"/>
    </row>
    <row r="209" spans="2:2">
      <c r="B209" s="332"/>
    </row>
    <row r="210" spans="2:2">
      <c r="B210" s="332"/>
    </row>
    <row r="211" spans="2:2">
      <c r="B211" s="332"/>
    </row>
    <row r="212" spans="2:2">
      <c r="B212" s="332"/>
    </row>
    <row r="213" spans="2:2">
      <c r="B213" s="332"/>
    </row>
    <row r="214" spans="2:2">
      <c r="B214" s="332"/>
    </row>
    <row r="215" spans="2:2">
      <c r="B215" s="332"/>
    </row>
    <row r="216" spans="2:2">
      <c r="B216" s="332"/>
    </row>
    <row r="217" spans="2:2">
      <c r="B217" s="332"/>
    </row>
    <row r="218" spans="2:2">
      <c r="B218" s="332"/>
    </row>
    <row r="219" spans="2:2">
      <c r="B219" s="332"/>
    </row>
    <row r="220" spans="2:2">
      <c r="B220" s="332"/>
    </row>
    <row r="221" spans="2:2">
      <c r="B221" s="332"/>
    </row>
    <row r="222" spans="2:2">
      <c r="B222" s="332"/>
    </row>
    <row r="223" spans="2:2">
      <c r="B223" s="332"/>
    </row>
    <row r="224" spans="2:2">
      <c r="B224" s="332"/>
    </row>
    <row r="225" spans="2:2">
      <c r="B225" s="332"/>
    </row>
    <row r="226" spans="2:2">
      <c r="B226" s="332"/>
    </row>
    <row r="227" spans="2:2">
      <c r="B227" s="332"/>
    </row>
    <row r="228" spans="2:2">
      <c r="B228" s="332"/>
    </row>
    <row r="229" spans="2:2">
      <c r="B229" s="332"/>
    </row>
    <row r="230" spans="2:2">
      <c r="B230" s="332"/>
    </row>
    <row r="231" spans="2:2">
      <c r="B231" s="332"/>
    </row>
    <row r="232" spans="2:2">
      <c r="B232" s="332"/>
    </row>
    <row r="233" spans="2:2">
      <c r="B233" s="332"/>
    </row>
    <row r="234" spans="2:2">
      <c r="B234" s="332"/>
    </row>
    <row r="235" spans="2:2">
      <c r="B235" s="332"/>
    </row>
    <row r="236" spans="2:2">
      <c r="B236" s="332"/>
    </row>
    <row r="237" spans="2:2">
      <c r="B237" s="332"/>
    </row>
    <row r="238" spans="2:2">
      <c r="B238" s="332"/>
    </row>
    <row r="239" spans="2:2">
      <c r="B239" s="332"/>
    </row>
    <row r="240" spans="2:2">
      <c r="B240" s="332"/>
    </row>
    <row r="241" spans="2:2">
      <c r="B241" s="332"/>
    </row>
    <row r="242" spans="2:2">
      <c r="B242" s="332"/>
    </row>
    <row r="243" spans="2:2">
      <c r="B243" s="332"/>
    </row>
    <row r="244" spans="2:2">
      <c r="B244" s="332"/>
    </row>
    <row r="245" spans="2:2">
      <c r="B245" s="332"/>
    </row>
    <row r="246" spans="2:2">
      <c r="B246" s="332"/>
    </row>
    <row r="247" spans="2:2">
      <c r="B247" s="332"/>
    </row>
    <row r="248" spans="2:2">
      <c r="B248" s="332"/>
    </row>
    <row r="249" spans="2:2">
      <c r="B249" s="332"/>
    </row>
    <row r="250" spans="2:2">
      <c r="B250" s="332"/>
    </row>
    <row r="251" spans="2:2">
      <c r="B251" s="332"/>
    </row>
    <row r="252" spans="2:2">
      <c r="B252" s="332"/>
    </row>
    <row r="253" spans="2:2">
      <c r="B253" s="332"/>
    </row>
    <row r="254" spans="2:2">
      <c r="B254" s="332"/>
    </row>
    <row r="255" spans="2:2">
      <c r="B255" s="332"/>
    </row>
    <row r="256" spans="2:2">
      <c r="B256" s="332"/>
    </row>
    <row r="257" spans="2:2">
      <c r="B257" s="332"/>
    </row>
    <row r="258" spans="2:2">
      <c r="B258" s="332"/>
    </row>
    <row r="259" spans="2:2">
      <c r="B259" s="332"/>
    </row>
    <row r="260" spans="2:2">
      <c r="B260" s="332"/>
    </row>
    <row r="261" spans="2:2">
      <c r="B261" s="332"/>
    </row>
    <row r="262" spans="2:2">
      <c r="B262" s="332"/>
    </row>
    <row r="263" spans="2:2">
      <c r="B263" s="332"/>
    </row>
    <row r="264" spans="2:2">
      <c r="B264" s="332"/>
    </row>
    <row r="265" spans="2:2">
      <c r="B265" s="332"/>
    </row>
    <row r="266" spans="2:2">
      <c r="B266" s="332"/>
    </row>
    <row r="267" spans="2:2">
      <c r="B267" s="332"/>
    </row>
    <row r="268" spans="2:2">
      <c r="B268" s="332"/>
    </row>
    <row r="269" spans="2:2">
      <c r="B269" s="332"/>
    </row>
    <row r="270" spans="2:2">
      <c r="B270" s="332"/>
    </row>
    <row r="271" spans="2:2">
      <c r="B271" s="332"/>
    </row>
    <row r="272" spans="2:2">
      <c r="B272" s="332"/>
    </row>
    <row r="273" spans="2:2">
      <c r="B273" s="332"/>
    </row>
    <row r="274" spans="2:2">
      <c r="B274" s="332"/>
    </row>
    <row r="275" spans="2:2">
      <c r="B275" s="332"/>
    </row>
    <row r="276" spans="2:2">
      <c r="B276" s="332"/>
    </row>
    <row r="277" spans="2:2">
      <c r="B277" s="332"/>
    </row>
    <row r="278" spans="2:2">
      <c r="B278" s="332"/>
    </row>
    <row r="279" spans="2:2">
      <c r="B279" s="332"/>
    </row>
    <row r="280" spans="2:2">
      <c r="B280" s="332"/>
    </row>
    <row r="281" spans="2:2">
      <c r="B281" s="332"/>
    </row>
    <row r="282" spans="2:2">
      <c r="B282" s="332"/>
    </row>
    <row r="283" spans="2:2">
      <c r="B283" s="332"/>
    </row>
    <row r="284" spans="2:2">
      <c r="B284" s="332"/>
    </row>
    <row r="285" spans="2:2">
      <c r="B285" s="332"/>
    </row>
    <row r="286" spans="2:2">
      <c r="B286" s="332"/>
    </row>
    <row r="287" spans="2:2">
      <c r="B287" s="332"/>
    </row>
    <row r="288" spans="2:2">
      <c r="B288" s="332"/>
    </row>
    <row r="289" spans="2:2">
      <c r="B289" s="332"/>
    </row>
    <row r="290" spans="2:2">
      <c r="B290" s="332"/>
    </row>
    <row r="291" spans="2:2">
      <c r="B291" s="332"/>
    </row>
    <row r="292" spans="2:2">
      <c r="B292" s="332"/>
    </row>
    <row r="293" spans="2:2">
      <c r="B293" s="332"/>
    </row>
    <row r="294" spans="2:2">
      <c r="B294" s="332"/>
    </row>
    <row r="295" spans="2:2">
      <c r="B295" s="332"/>
    </row>
    <row r="296" spans="2:2">
      <c r="B296" s="332"/>
    </row>
    <row r="297" spans="2:2">
      <c r="B297" s="332"/>
    </row>
    <row r="298" spans="2:2">
      <c r="B298" s="332"/>
    </row>
    <row r="299" spans="2:2">
      <c r="B299" s="332"/>
    </row>
    <row r="300" spans="2:2">
      <c r="B300" s="332"/>
    </row>
    <row r="301" spans="2:2">
      <c r="B301" s="332"/>
    </row>
    <row r="302" spans="2:2">
      <c r="B302" s="332"/>
    </row>
    <row r="303" spans="2:2">
      <c r="B303" s="332"/>
    </row>
    <row r="304" spans="2:2">
      <c r="B304" s="332"/>
    </row>
    <row r="305" spans="2:2">
      <c r="B305" s="332"/>
    </row>
    <row r="306" spans="2:2">
      <c r="B306" s="332"/>
    </row>
    <row r="307" spans="2:2">
      <c r="B307" s="332"/>
    </row>
    <row r="308" spans="2:2">
      <c r="B308" s="332"/>
    </row>
    <row r="309" spans="2:2">
      <c r="B309" s="332"/>
    </row>
    <row r="310" spans="2:2">
      <c r="B310" s="332"/>
    </row>
    <row r="311" spans="2:2">
      <c r="B311" s="332"/>
    </row>
    <row r="312" spans="2:2">
      <c r="B312" s="332"/>
    </row>
    <row r="313" spans="2:2">
      <c r="B313" s="332"/>
    </row>
    <row r="314" spans="2:2">
      <c r="B314" s="332"/>
    </row>
    <row r="315" spans="2:2">
      <c r="B315" s="332"/>
    </row>
    <row r="316" spans="2:2">
      <c r="B316" s="332"/>
    </row>
    <row r="317" spans="2:2">
      <c r="B317" s="332"/>
    </row>
    <row r="318" spans="2:2">
      <c r="B318" s="332"/>
    </row>
    <row r="319" spans="2:2">
      <c r="B319" s="332"/>
    </row>
    <row r="320" spans="2:2">
      <c r="B320" s="332"/>
    </row>
    <row r="321" spans="2:2">
      <c r="B321" s="332"/>
    </row>
    <row r="322" spans="2:2">
      <c r="B322" s="332"/>
    </row>
    <row r="323" spans="2:2">
      <c r="B323" s="332"/>
    </row>
    <row r="324" spans="2:2">
      <c r="B324" s="332"/>
    </row>
    <row r="325" spans="2:2">
      <c r="B325" s="332"/>
    </row>
    <row r="326" spans="2:2">
      <c r="B326" s="332"/>
    </row>
    <row r="327" spans="2:2">
      <c r="B327" s="332"/>
    </row>
    <row r="328" spans="2:2">
      <c r="B328" s="332"/>
    </row>
    <row r="329" spans="2:2">
      <c r="B329" s="332"/>
    </row>
  </sheetData>
  <autoFilter ref="A17:N17"/>
  <mergeCells count="7">
    <mergeCell ref="A15:B15"/>
    <mergeCell ref="I13:J14"/>
    <mergeCell ref="C13:D14"/>
    <mergeCell ref="O16:O17"/>
    <mergeCell ref="J16:N16"/>
    <mergeCell ref="C16:I16"/>
    <mergeCell ref="A16:B16"/>
  </mergeCells>
  <phoneticPr fontId="15" type="noConversion"/>
  <conditionalFormatting sqref="K14">
    <cfRule type="expression" dxfId="0" priority="1" stopIfTrue="1">
      <formula>$K$15="FALSE"</formula>
    </cfRule>
  </conditionalFormatting>
  <dataValidations count="8">
    <dataValidation type="list" allowBlank="1" showInputMessage="1" showErrorMessage="1" sqref="R19:R20">
      <formula1>$R$18:$R$20</formula1>
    </dataValidation>
    <dataValidation type="list" allowBlank="1" showInputMessage="1" showErrorMessage="1" sqref="R18 D18:D19 D21:D134">
      <formula1>$R$18:$R$21</formula1>
    </dataValidation>
    <dataValidation type="list" allowBlank="1" showInputMessage="1" showErrorMessage="1" sqref="Q18:Q24 I19:I134">
      <formula1>$Q$18:$Q$24</formula1>
    </dataValidation>
    <dataValidation type="list" allowBlank="1" showInputMessage="1" showErrorMessage="1" sqref="C18:C134 D20">
      <formula1>$S$18:$S$22</formula1>
    </dataValidation>
    <dataValidation type="list" allowBlank="1" showInputMessage="1" showErrorMessage="1" sqref="N18:N134">
      <formula1>$T$18:$T$21</formula1>
    </dataValidation>
    <dataValidation type="list" allowBlank="1" showInputMessage="1" showErrorMessage="1" sqref="J18:J134">
      <formula1>$U$18:$U$21</formula1>
    </dataValidation>
    <dataValidation type="list" allowBlank="1" showInputMessage="1" showErrorMessage="1" sqref="S25 I18">
      <formula1>$Q$18:$Q$21</formula1>
    </dataValidation>
    <dataValidation type="custom" allowBlank="1" showInputMessage="1" showErrorMessage="1" sqref="A6">
      <formula1>"="</formula1>
    </dataValidation>
  </dataValidations>
  <printOptions horizontalCentered="1"/>
  <pageMargins left="0.55118110236220474" right="0.51181102362204722" top="0.62992125984251968" bottom="0.62992125984251968" header="0.51181102362204722" footer="0.51181102362204722"/>
  <pageSetup paperSize="9" scale="46" fitToHeight="0" orientation="landscape" r:id="rId1"/>
  <headerFooter alignWithMargins="0">
    <oddFooter>&amp;C&amp;14&amp;P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6 - 500</vt:lpstr>
      <vt:lpstr>6 - VE</vt:lpstr>
      <vt:lpstr>6 - 600</vt:lpstr>
      <vt:lpstr>6 - Income</vt:lpstr>
      <vt:lpstr>Profile</vt:lpstr>
      <vt:lpstr>CashFlow Calc</vt:lpstr>
      <vt:lpstr>Cashflow</vt:lpstr>
      <vt:lpstr>Risk Register</vt:lpstr>
      <vt:lpstr> VE Register</vt:lpstr>
      <vt:lpstr>' VE Register'!Print_Area</vt:lpstr>
      <vt:lpstr>'6 - 500'!Print_Area</vt:lpstr>
      <vt:lpstr>'6 - 600'!Print_Area</vt:lpstr>
      <vt:lpstr>'6 - Income'!Print_Area</vt:lpstr>
      <vt:lpstr>'6 - VE'!Print_Area</vt:lpstr>
      <vt:lpstr>Cashflow!Print_Area</vt:lpstr>
      <vt:lpstr>'Risk Register'!Print_Area</vt:lpstr>
      <vt:lpstr>' VE Register'!Print_Titles</vt:lpstr>
      <vt:lpstr>Cashflow!Print_Titles</vt:lpstr>
      <vt:lpstr>'Risk Register'!Print_Titles</vt:lpstr>
    </vt:vector>
  </TitlesOfParts>
  <Company>Turner &amp; Townsend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T&amp;T1729</dc:creator>
  <cp:lastModifiedBy>Chowdhury, Mubin U.</cp:lastModifiedBy>
  <cp:lastPrinted>2018-10-26T14:20:10Z</cp:lastPrinted>
  <dcterms:created xsi:type="dcterms:W3CDTF">2004-01-20T14:55:52Z</dcterms:created>
  <dcterms:modified xsi:type="dcterms:W3CDTF">2021-03-02T15:13:44Z</dcterms:modified>
</cp:coreProperties>
</file>